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69380\Desktop\"/>
    </mc:Choice>
  </mc:AlternateContent>
  <bookViews>
    <workbookView xWindow="120" yWindow="15" windowWidth="18975" windowHeight="1176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592" i="1" l="1"/>
  <c r="F591" i="1"/>
  <c r="F590" i="1"/>
  <c r="F589" i="1"/>
  <c r="F588" i="1"/>
  <c r="F587" i="1"/>
  <c r="F586" i="1"/>
  <c r="F585" i="1"/>
  <c r="F584" i="1"/>
  <c r="F583" i="1"/>
  <c r="H535" i="1" l="1"/>
  <c r="H430" i="1" l="1"/>
  <c r="H429" i="1"/>
  <c r="H353" i="1"/>
  <c r="H349" i="1"/>
  <c r="H348" i="1"/>
  <c r="H346" i="1"/>
  <c r="H345" i="1"/>
  <c r="H342" i="1"/>
  <c r="F330" i="1"/>
  <c r="F247" i="1"/>
  <c r="F201" i="1"/>
  <c r="F191" i="1"/>
  <c r="F202" i="1" s="1"/>
  <c r="F203" i="1" s="1"/>
  <c r="F132" i="1" l="1"/>
  <c r="G109" i="1"/>
  <c r="F109" i="1"/>
  <c r="G95" i="1"/>
  <c r="F95" i="1"/>
  <c r="G151" i="1"/>
  <c r="F151" i="1"/>
  <c r="G110" i="1" l="1"/>
  <c r="F110" i="1"/>
  <c r="F134" i="1"/>
  <c r="F136" i="1" s="1"/>
  <c r="G244" i="1" l="1"/>
  <c r="G245" i="1" s="1"/>
  <c r="G247" i="1" s="1"/>
  <c r="G287" i="1" s="1"/>
  <c r="F244" i="1"/>
  <c r="F245" i="1" s="1"/>
  <c r="G164" i="1"/>
  <c r="D593" i="1" l="1"/>
  <c r="G593" i="1"/>
  <c r="F329" i="1"/>
  <c r="G191" i="1"/>
  <c r="G201" i="1"/>
  <c r="F270" i="1"/>
  <c r="G261" i="1"/>
  <c r="F261" i="1"/>
  <c r="F271" i="1" l="1"/>
  <c r="G154" i="1"/>
  <c r="F154" i="1"/>
  <c r="F155" i="1" s="1"/>
  <c r="G132" i="1"/>
  <c r="G134" i="1" s="1"/>
  <c r="G136" i="1" s="1"/>
  <c r="F287" i="1" s="1"/>
  <c r="G155" i="1" l="1"/>
  <c r="F288" i="1" s="1"/>
  <c r="F289" i="1" s="1"/>
  <c r="E593" i="1" l="1"/>
  <c r="C593" i="1"/>
  <c r="F593" i="1" s="1"/>
  <c r="F582" i="1"/>
  <c r="F519" i="1"/>
  <c r="F496" i="1"/>
  <c r="F482" i="1"/>
  <c r="H427" i="1"/>
  <c r="F444" i="1" s="1"/>
  <c r="H370" i="1"/>
  <c r="H369" i="1"/>
  <c r="H366" i="1"/>
  <c r="H365" i="1"/>
  <c r="H368" i="1"/>
  <c r="H367" i="1"/>
  <c r="H364" i="1"/>
  <c r="H363" i="1"/>
  <c r="H359" i="1"/>
  <c r="H352" i="1"/>
  <c r="H351" i="1"/>
  <c r="H350" i="1"/>
  <c r="H347" i="1"/>
  <c r="H344" i="1"/>
  <c r="H343" i="1"/>
  <c r="F320" i="1"/>
  <c r="F290" i="1" l="1"/>
  <c r="F164" i="1" l="1"/>
  <c r="G278" i="1" l="1"/>
  <c r="G290" i="1" s="1"/>
  <c r="H423" i="1" s="1"/>
  <c r="F445" i="1" s="1"/>
  <c r="F278" i="1"/>
  <c r="G270" i="1"/>
  <c r="G271" i="1" l="1"/>
  <c r="G288" i="1" s="1"/>
  <c r="G202" i="1"/>
  <c r="F291" i="1" l="1"/>
  <c r="G203" i="1"/>
  <c r="H420" i="1"/>
  <c r="H431" i="1" l="1"/>
  <c r="H435" i="1" s="1"/>
  <c r="G289" i="1"/>
  <c r="G291" i="1" s="1"/>
  <c r="F443" i="1"/>
  <c r="F446" i="1" s="1"/>
  <c r="G448" i="1" s="1"/>
  <c r="G293" i="1" l="1"/>
  <c r="G298" i="1" s="1"/>
</calcChain>
</file>

<file path=xl/sharedStrings.xml><?xml version="1.0" encoding="utf-8"?>
<sst xmlns="http://schemas.openxmlformats.org/spreadsheetml/2006/main" count="422" uniqueCount="369">
  <si>
    <t>OBEC  ŠUMIAC</t>
  </si>
  <si>
    <t>Jegorovova 414,  976 71 ŠUMIAC</t>
  </si>
  <si>
    <t xml:space="preserve">Z Á V E R E Č N Ý   Ú Č E T </t>
  </si>
  <si>
    <t>OBCE  ŠUMIAC</t>
  </si>
  <si>
    <t>Spracovala: Ing. Červienková Dana – ekonómka obce</t>
  </si>
  <si>
    <t>OBEC ŠUMIAC</t>
  </si>
  <si>
    <t xml:space="preserve">           Rozpočet obce je základom finančného hospodárenia obce v príslušnom rozpočtovom roku. Obec zostavuje a schvaľuje svoj rozpočet a podľa neho hospodári. Po skončení kalendárneho roka obec údaje o rozpočtovom hospodárení súhrnne spracuje do záverečného účtu obce podľa § 16, odst. 5 zákona číslo 583/2004 Z.z. o rozpočtových pravidlách v znení neskorších predpisov.
Záverečný účet obce obsahuje údaje o plnení rozpočtu v členení podľa § 10, odst. 3 v súlade s rozpočtovou klasifikáciou na bežný rozpočet, kapitálový rozpočet a finančné operácie, bilanciu aktív a pasív, prehľad o stave a vývoji dlhu, údaje o tvorbe a použití prostriedkov peňažných fondov. Obec si vysporiadala svoje finančné vzťahy k štátnemu rozpočtu, k rozpočtu vyššieho územného celku, k rozpočtom iných obcí, k svojej zriadenej právnickej osobe – Podnik služieb, s.r.o. a právnickej osobe – Obec Šumiac s.r.o. Kameňolom Červená Skala a rozpočtovej organizácií – Základnej škole.
Najvýznamnejšou časťou príjmov bežného rozpočtu tvoril podiel na daní z príjmov fyzických osôb, miestne dane a poplatky a platby za služby. Ďalšou časťou boli príjmy z prenájmu majetku, administratívne poplatky, poplatky za materskú školu, stravné a príjem za predaj prebytočného majetku. Z cudzích zdrojov obec obdržala finančné prostriedky na financovanie preneseného výkonu štátnej správy, prostriedky z Európskeho sociálneho fondu a štátneho rozpočtu.
Z hľadiska výdavkov bežného rozpočtu boli získané prostriedky použité na zabezpečenie chodu obce, financovanie obecného úradu, financovanie výdavkov v oblasti požiarnej ochrany, miestnych komunikácií, odpadového hospodárstva, verejného osvetlenia, športu, kultúry, cintorínskych služieb, opatrovateľskej služby, materskej školy, školskej jedálne, sociálnej pomoci občanom v hmotnej núdzi. 
Súčasťou rozpočtu bežných výdavkov boli aj prostriedky na financovanie prenesených kompetencií ZŠ, a originálnych kompetencií školský klub ZŠ a realizácia účelovo poskytnutých finančných prostriedkov zo štátneho rozpočtu a rozpočtu európskej únie.
</t>
  </si>
  <si>
    <t>Bežné príjmy</t>
  </si>
  <si>
    <t>rozpočet</t>
  </si>
  <si>
    <t>skutočnosť</t>
  </si>
  <si>
    <t>Zdroj financovania – štátny rozpočet , KŠÚ ZŠ</t>
  </si>
  <si>
    <t>Dotácia – záujm.vzdel. KŠU</t>
  </si>
  <si>
    <t>Dotácia Matica slovenská</t>
  </si>
  <si>
    <t>Dotácia na matriku, REGOB</t>
  </si>
  <si>
    <t xml:space="preserve">Dotácia – voľby </t>
  </si>
  <si>
    <t>Dotácia - ROEP</t>
  </si>
  <si>
    <t>Osobitný príjemca rodinné prídavky - UPSVaR</t>
  </si>
  <si>
    <t>Dotácia – stravné deti v HN UPSVaR</t>
  </si>
  <si>
    <t>Dotácia – šk.potreby deti, UPSVaR</t>
  </si>
  <si>
    <t>Dotácia - ŽP</t>
  </si>
  <si>
    <t>Spolu</t>
  </si>
  <si>
    <t xml:space="preserve">Dotácia – ESF – terénna sociálna práca, </t>
  </si>
  <si>
    <t xml:space="preserve">Dotácia – ŠR – terénna sociálny práca, </t>
  </si>
  <si>
    <t>Dotácia – ESF – aktivačná činnost</t>
  </si>
  <si>
    <t>Dotácia – ŠR – aktivačná činnosť</t>
  </si>
  <si>
    <t>Dotácia – MRK ZŠ ESF</t>
  </si>
  <si>
    <t>Dotácia – MRK ZŠ ŠR</t>
  </si>
  <si>
    <t>Dotácia –ESF – ROH</t>
  </si>
  <si>
    <t>Dotácia –ŠR - ROH</t>
  </si>
  <si>
    <t>Dotácia – MRK II MŠ ESF</t>
  </si>
  <si>
    <t>Dotácia – MRK II MŠ ŠR</t>
  </si>
  <si>
    <t>Zdroj financovania – rozpočet obce</t>
  </si>
  <si>
    <t>ŠR – výnos dane územnej samospráve,transfér MFSR</t>
  </si>
  <si>
    <t>Daň z pozemkov</t>
  </si>
  <si>
    <t>Daň zo stavieb</t>
  </si>
  <si>
    <t>Daň za psa</t>
  </si>
  <si>
    <t>Príjmy - za nevýh.hracie automaty</t>
  </si>
  <si>
    <t>Príjmy – za užív.ver.priestr.</t>
  </si>
  <si>
    <t>Príjmy -  za komunálne odpady</t>
  </si>
  <si>
    <t>Príjmy – za dobýv. priestor</t>
  </si>
  <si>
    <t>Príjmy – z prenajatých pozemkov</t>
  </si>
  <si>
    <t>Príjmy – z prenaj.budov, priestorov</t>
  </si>
  <si>
    <t>Príjmy -  ostatné poplatky</t>
  </si>
  <si>
    <t>Príjmy -  za porušenie predpisov</t>
  </si>
  <si>
    <t>Za predaj výrobkov, tavarov a služie</t>
  </si>
  <si>
    <t>Za materské školy, školský klub</t>
  </si>
  <si>
    <t>Za stravné</t>
  </si>
  <si>
    <t>Z vkladov</t>
  </si>
  <si>
    <t>Bežné príjmy spolu</t>
  </si>
  <si>
    <t>Celkový súčet  - príjmy spolu</t>
  </si>
  <si>
    <t>1. Údaje o plnení rozpočtu:</t>
  </si>
  <si>
    <t>Plnenie príjmov a výdavkov v členení podľa rozpočtovej klasifikácie</t>
  </si>
  <si>
    <t>vrátane tvorby a použitia peňažných prostriedkov v €</t>
  </si>
  <si>
    <t>Kapitálový rozpočet</t>
  </si>
  <si>
    <t>Kapitálové príjmy</t>
  </si>
  <si>
    <t xml:space="preserve">Zdroj financovania  - ŠR </t>
  </si>
  <si>
    <t>Dotácia – dobudovanie kanalizácie</t>
  </si>
  <si>
    <t>Dotácia – pamätná izba</t>
  </si>
  <si>
    <t>ŠR spolu</t>
  </si>
  <si>
    <t>Príjmy z predaja pozemkov stavieb</t>
  </si>
  <si>
    <t>Rozpočet obce spolu</t>
  </si>
  <si>
    <t>Kapitálové príjmy spolu</t>
  </si>
  <si>
    <t>Príjmové finančné operácie</t>
  </si>
  <si>
    <t>Zdroj financovania - ŠR</t>
  </si>
  <si>
    <t>Z rezervného fondu obce</t>
  </si>
  <si>
    <t>Krátkodobý úver</t>
  </si>
  <si>
    <t>Zostatok pros. z min. roka</t>
  </si>
  <si>
    <t xml:space="preserve">Bežné výdavky                                                               </t>
  </si>
  <si>
    <t>ZŠ – transfer na bežné výdavky</t>
  </si>
  <si>
    <t>ZŠ  - záujmové vzdelávanie</t>
  </si>
  <si>
    <t>MŠ – záujmové vzdelávanie</t>
  </si>
  <si>
    <t>0133 - OÚ Matrika REGOB</t>
  </si>
  <si>
    <t>0160 – voľby  do vúc</t>
  </si>
  <si>
    <t>10701 - Osobitný príjemca RP</t>
  </si>
  <si>
    <t>10701 - Škol. potreby, UPSVaR</t>
  </si>
  <si>
    <t xml:space="preserve">                                                                                                                                 </t>
  </si>
  <si>
    <t xml:space="preserve">      </t>
  </si>
  <si>
    <t>10701 – stravné detí v HN</t>
  </si>
  <si>
    <t>0810 - Matica slovenská</t>
  </si>
  <si>
    <t>01116 – dot. ŽP, ROEP, výkon os.príjemcu</t>
  </si>
  <si>
    <t>0451 – dotácia cestná infraštr.</t>
  </si>
  <si>
    <t>0911 – dotácia UVSR na platy ped. a neped. zam.</t>
  </si>
  <si>
    <t>09601 – dot. UVSR na platy neped. zam.</t>
  </si>
  <si>
    <t>0911 – proj. MRK II – MŠ ESF</t>
  </si>
  <si>
    <t>0911 – proj. MRK II – MŠ ŠR</t>
  </si>
  <si>
    <t>Spolu  - ESF a ŠR</t>
  </si>
  <si>
    <t>Zdroj financovania - rozpočet obce</t>
  </si>
  <si>
    <t>čerpanie</t>
  </si>
  <si>
    <t>Bežné výdavky</t>
  </si>
  <si>
    <t xml:space="preserve">Zdroj financovania – rozpočet obce </t>
  </si>
  <si>
    <t>0320 - DHZ</t>
  </si>
  <si>
    <t>0451 – miestne komunikácie</t>
  </si>
  <si>
    <t>0510 – nakladanie s odpadmi</t>
  </si>
  <si>
    <t>0520 - ČOV</t>
  </si>
  <si>
    <t>0640 – verejné osvetlenia</t>
  </si>
  <si>
    <t>0760 – zdravotné stredisko</t>
  </si>
  <si>
    <t>0840 – Dom smútku</t>
  </si>
  <si>
    <t>0911 – Materská škola</t>
  </si>
  <si>
    <t>09601 – Školská jedáleň</t>
  </si>
  <si>
    <t>Kapitálové výdavky</t>
  </si>
  <si>
    <t xml:space="preserve">čerpanie </t>
  </si>
  <si>
    <t>Zdroj financovania – štátny rozpočet</t>
  </si>
  <si>
    <t>Kapitálové výdavky spolu</t>
  </si>
  <si>
    <t>FINANČNÉ OPERÁCIE</t>
  </si>
  <si>
    <t>Výdavkové finančné operácie</t>
  </si>
  <si>
    <t>Splátka úveru</t>
  </si>
  <si>
    <t>Finančné operácie spolu</t>
  </si>
  <si>
    <t>REKAPITULÁCIA</t>
  </si>
  <si>
    <t>príjmy</t>
  </si>
  <si>
    <t>výdavky</t>
  </si>
  <si>
    <t>Bežný rozpočet obce</t>
  </si>
  <si>
    <t>Kapitálový rozpočet ŠR</t>
  </si>
  <si>
    <t>Bežný a kapitálový rozpočet spolu</t>
  </si>
  <si>
    <t>Finančné operácie</t>
  </si>
  <si>
    <t>Peňažný ústav</t>
  </si>
  <si>
    <t>suma v €</t>
  </si>
  <si>
    <t>Bežný účet Dexia - 2000976002</t>
  </si>
  <si>
    <t>Bežný účet Dexia – 2000970006 – dot.</t>
  </si>
  <si>
    <t xml:space="preserve">Bežný účet Dexia – 2000974007  ZŠ, dot.   </t>
  </si>
  <si>
    <t>Bežný účet Dexia – 2000976010 – úč. SF</t>
  </si>
  <si>
    <t xml:space="preserve">Bežný účet Dexia – 2000978016 – úč.RF </t>
  </si>
  <si>
    <t>Bežný účet Dexia – 2000971017 – úč.dot.</t>
  </si>
  <si>
    <t>Bežný účet Dexia – 2000972001 - OÚ</t>
  </si>
  <si>
    <t>Bežný účet Dexia – 200973012 – Š.J.</t>
  </si>
  <si>
    <t>Spolu banka</t>
  </si>
  <si>
    <t>Pokladnica OÚ</t>
  </si>
  <si>
    <t>Pokladnica ŠJ</t>
  </si>
  <si>
    <t xml:space="preserve">Pokladnica spolu </t>
  </si>
  <si>
    <t xml:space="preserve">Peňažné prostriedky spolu </t>
  </si>
  <si>
    <t>Pokladničná hotovosť</t>
  </si>
  <si>
    <t>Finančné vzťahy štátu k rozpočtu obce:</t>
  </si>
  <si>
    <t>- Dotácia Matica slovenská</t>
  </si>
  <si>
    <t>- Dotácia na aktivačné práce a TSP - ESF</t>
  </si>
  <si>
    <t xml:space="preserve">- Dotácia na aktivačné práce a TSP - ŠR </t>
  </si>
  <si>
    <t>- Dotácia na matriku a REGOB</t>
  </si>
  <si>
    <t>- Dotácia Osob. príjemca – rod. prídavky</t>
  </si>
  <si>
    <t>- Dotácia –stravne UPSVaR deti v HN ZŚ a MŠ</t>
  </si>
  <si>
    <t xml:space="preserve">- Dotácia– KŠÚ, záujm. vzdelávanie ZŠ, MŠ </t>
  </si>
  <si>
    <t>- Dotácia ŽP</t>
  </si>
  <si>
    <t xml:space="preserve">- Dotácia – CO    </t>
  </si>
  <si>
    <t>- Dotácia – UV SR ped. a neped. zam. škol.zariadení</t>
  </si>
  <si>
    <t>- Dotácia – UV SR cestná infraštruktúra</t>
  </si>
  <si>
    <t>- Dotácia – ESF – aktivačná činnosť</t>
  </si>
  <si>
    <t>- Dotácia – ŠR – aktivačná činnosť</t>
  </si>
  <si>
    <t>- Dotácia – ESF MRK – základná škola</t>
  </si>
  <si>
    <t>- Dotácia – ŠR MRK – základná škola</t>
  </si>
  <si>
    <t>- Dotácia – ESF MRK II – materská škola</t>
  </si>
  <si>
    <t>- Dotácia – ŠR MRK II – materská škola</t>
  </si>
  <si>
    <t>Prenesené kompetencie: Základná škola</t>
  </si>
  <si>
    <t>- Bežný transfer – mzdy, odvody zamestnancom, bežné výdavky:</t>
  </si>
  <si>
    <t>- účelové prostriedky: - účelové vzdelávanie KŠU</t>
  </si>
  <si>
    <t xml:space="preserve">- na stravu pre deti v HN UPSVaR </t>
  </si>
  <si>
    <t>– školský klub</t>
  </si>
  <si>
    <t>Materská škola:</t>
  </si>
  <si>
    <t>Školská jedáleň:</t>
  </si>
  <si>
    <t xml:space="preserve">Činnosť na úseku opatrovateľskej služby                </t>
  </si>
  <si>
    <t>- mzdy a odvody pre opatrovateľky a odvody spoločný úrad</t>
  </si>
  <si>
    <t>- príjem za OSL</t>
  </si>
  <si>
    <t>- výnos dane z príjmov poukázaný územnej samospráve – dotácia vo výške:</t>
  </si>
  <si>
    <t>- Základná škola  / transfer – účelová dotácia/</t>
  </si>
  <si>
    <r>
      <t>Originálne kompetencie</t>
    </r>
    <r>
      <rPr>
        <sz val="12"/>
        <rFont val="Times New Roman"/>
        <family val="1"/>
        <charset val="238"/>
      </rPr>
      <t>:</t>
    </r>
  </si>
  <si>
    <r>
      <t xml:space="preserve"> </t>
    </r>
    <r>
      <rPr>
        <b/>
        <sz val="12"/>
        <rFont val="Times New Roman"/>
        <family val="1"/>
        <charset val="238"/>
      </rPr>
      <t>Základná škola:</t>
    </r>
  </si>
  <si>
    <r>
      <t xml:space="preserve">- </t>
    </r>
    <r>
      <rPr>
        <sz val="12"/>
        <rFont val="Times New Roman"/>
        <family val="1"/>
        <charset val="238"/>
      </rPr>
      <t>mzdy a odvody zamestnancov, bežné výdavky</t>
    </r>
  </si>
  <si>
    <t xml:space="preserve">- účelové prostriedky – na výchovu  a vzdelávanie  KŠU </t>
  </si>
  <si>
    <t>- príjmy:</t>
  </si>
  <si>
    <t>- výdavky:</t>
  </si>
  <si>
    <t>Bežný a kapitálový rozpočet spolu:</t>
  </si>
  <si>
    <t>Rozpočtové príjmy: bežné</t>
  </si>
  <si>
    <t>Rozpočtové výdavky: bežné</t>
  </si>
  <si>
    <t xml:space="preserve">príjmové finančné operácie </t>
  </si>
  <si>
    <t>výdavkové finančné operácie</t>
  </si>
  <si>
    <t>Kapitálové príjmy:</t>
  </si>
  <si>
    <t>Kapitálové výdavky:</t>
  </si>
  <si>
    <t>Výsledok rozpočtového hospodárenia</t>
  </si>
  <si>
    <t>Prebytok hospodárenia:</t>
  </si>
  <si>
    <t xml:space="preserve">    </t>
  </si>
  <si>
    <t xml:space="preserve">Bežný a kapitálový rozpočet spolu: </t>
  </si>
  <si>
    <t xml:space="preserve">výdavky </t>
  </si>
  <si>
    <t>Prebytok  bežného rozpočtu:</t>
  </si>
  <si>
    <t xml:space="preserve">Výsledok hospodárenia: </t>
  </si>
  <si>
    <t xml:space="preserve">             V súlade s § 15 zákona č. 583/2004 Z. z. o rozpočtových pravidlách obec môže vytvárať
peňažné fondy, zdrojmi ktorých môžu byť najmä prebytok rozpočtového hospodárenia za uplynulý rok a zostatky peňažných fondov z predchádzajúcich rozpočtových rokov a zostatky
finančných operácií.
</t>
  </si>
  <si>
    <t xml:space="preserve">Schodok kapitálového rozpočtu:     </t>
  </si>
  <si>
    <t xml:space="preserve">Schodok finančné operácie:            </t>
  </si>
  <si>
    <t>Sociálny fond v €: - počiatočný stav</t>
  </si>
  <si>
    <t xml:space="preserve">       - úbytok</t>
  </si>
  <si>
    <t xml:space="preserve">       - prírastok</t>
  </si>
  <si>
    <t xml:space="preserve">       - konečný zostatok</t>
  </si>
  <si>
    <t>Je tvorený v súlade s ustanoveniami zákona č. 152/1994 Z. z. o sociálnom fonde v znení neskorších predpisov. Používa sa na regeneráciu pracovných síl zamestnancov.</t>
  </si>
  <si>
    <t>Rezervný fond v € - počiatočný stav</t>
  </si>
  <si>
    <t xml:space="preserve">     </t>
  </si>
  <si>
    <t>Obec vytvára rezervný fond v zmysle § 15 zákona č. 583/2004 Z.z. o rozpočtových</t>
  </si>
  <si>
    <t>pravidlách, vo výške určenej ich zastupiteľstvom, najmenej však 10% z prebytku rozpočtu</t>
  </si>
  <si>
    <t>podľa § 16 ods. 6 citovaného zákona.</t>
  </si>
  <si>
    <t>Peňažné fondy obce v €: počiatočný stav</t>
  </si>
  <si>
    <t>prírastok</t>
  </si>
  <si>
    <t>úbytok</t>
  </si>
  <si>
    <t>konečný stav</t>
  </si>
  <si>
    <t>peňažné fondy zdrojmi, ktorých môžu byť najmä prebytok rozpočtu za uplynulý rozpočtový rok a zostatky peňažných fondov z predchádzajúcich rozpočtových rokov a zostatky príjmových finančných operácií. O použití peňažných fondov rozhoduje obecné zastupiteľstvo.</t>
  </si>
  <si>
    <t xml:space="preserve">         V súlade s § 15 zákona č. 583/2004 Z. z. o rozpočtových pravidlách obec môže vytvárať</t>
  </si>
  <si>
    <t xml:space="preserve">výdavky v nasledujúcom účtovnom období. </t>
  </si>
  <si>
    <t xml:space="preserve">        Účtovný výsledok hospodárenia sa zisťuje v zmysle zákona č. 431/2002 Z. z. o účtovníctve v znení neskorších predpisov a § 11 Opatrenia MF č. MF/16786/2007-31 ROPO a obcí ako rozdiel výnosov účtovaných na účtoch účtovnej triedy 6 a nákladov účtovaných na účtoch účtovnej triedy 5. Konečné stavy týchto účtov sa uzavreli na účet výsledku hospodárenia. Preúčtovaním konečného zostatku účtu výsledku hospodárenia sa uzavreli účtovné knihy.
</t>
  </si>
  <si>
    <t>Bilancia finančných prostriedkov</t>
  </si>
  <si>
    <t>- finančné prostriedky v peňažných fondoch/sociálny fond, rezervný fond</t>
  </si>
  <si>
    <t xml:space="preserve">  peňažné fondy</t>
  </si>
  <si>
    <t xml:space="preserve">Celkové finančné prostriedky, zostatky ktorých súhlasia so stavom na bankových účtoch:
</t>
  </si>
  <si>
    <t>2. Bilancia aktív a pasív</t>
  </si>
  <si>
    <t>Majetok obce v používaní:</t>
  </si>
  <si>
    <t>Čis</t>
  </si>
  <si>
    <t>účt</t>
  </si>
  <si>
    <t xml:space="preserve">Druh </t>
  </si>
  <si>
    <t>majetku</t>
  </si>
  <si>
    <t>Stav k</t>
  </si>
  <si>
    <t>+ prírastky</t>
  </si>
  <si>
    <t>Účt.stav k</t>
  </si>
  <si>
    <t>Oprávky</t>
  </si>
  <si>
    <t>Softver</t>
  </si>
  <si>
    <t>DDNM</t>
  </si>
  <si>
    <t>Stavby</t>
  </si>
  <si>
    <t xml:space="preserve"> </t>
  </si>
  <si>
    <t>Stroje</t>
  </si>
  <si>
    <t>Dopravné prostr.</t>
  </si>
  <si>
    <t>DDIM</t>
  </si>
  <si>
    <t>Pozemky</t>
  </si>
  <si>
    <t>Umelecké diela</t>
  </si>
  <si>
    <t>Obstaranie majetku</t>
  </si>
  <si>
    <t>Pod.cen.pap.</t>
  </si>
  <si>
    <t>-        úbytky</t>
  </si>
  <si>
    <t>Real.cen.pap</t>
  </si>
  <si>
    <t>Záväzky obce:</t>
  </si>
  <si>
    <t>Ostatné záväzky :</t>
  </si>
  <si>
    <t>Prijaté preddavky</t>
  </si>
  <si>
    <t>Záväzky voči zamestnancom:</t>
  </si>
  <si>
    <t>Záväzky voči zamestnancom, zrážky</t>
  </si>
  <si>
    <t>Záväzky voči poisťovni – SP, ZP</t>
  </si>
  <si>
    <t>Daň z príjmu – záv. činnosť</t>
  </si>
  <si>
    <t xml:space="preserve">Krátkodobé a v lehote splatností voči dodávateľom:     </t>
  </si>
  <si>
    <t>Pohľadávky obce:</t>
  </si>
  <si>
    <t>Poskytnuté preddavky na el.energiu:</t>
  </si>
  <si>
    <t>Poskytnuté návratné fin.výpomoci:</t>
  </si>
  <si>
    <t>Pohľadávky z nedaň. príjmov</t>
  </si>
  <si>
    <t>- daň z nehnuteľností</t>
  </si>
  <si>
    <t>- poplatok za KO</t>
  </si>
  <si>
    <t>- poplatok za OSL</t>
  </si>
  <si>
    <t xml:space="preserve">Pohľadávky z daň. príjmov obci:                             </t>
  </si>
  <si>
    <t>3. Prehľad  o stave a vývoji dlhu</t>
  </si>
  <si>
    <t>4. Prehľad o poskytnutých zárukách podľa jednotlivých príjemcov</t>
  </si>
  <si>
    <t>5. Údaje o nákladoch a výnosoch v podnikateľskej činnosti</t>
  </si>
  <si>
    <t>Spolu dot</t>
  </si>
  <si>
    <t xml:space="preserve">0810 - dot. BBSK </t>
  </si>
  <si>
    <t>0360 - rómske občianske hliadky</t>
  </si>
  <si>
    <t>- dotácia – BBSK – slávnostná akedémia</t>
  </si>
  <si>
    <t xml:space="preserve">- Dotácia – voľby </t>
  </si>
  <si>
    <t>- Dotácia –  ESF ROH</t>
  </si>
  <si>
    <t>- Dotácia – ŠR ROH</t>
  </si>
  <si>
    <t>Finančné prostriedky pokladnica</t>
  </si>
  <si>
    <t>Finančné prostriedky spolu:</t>
  </si>
  <si>
    <t>.</t>
  </si>
  <si>
    <t>Rozpočet obce Šumiac bol zostavený v súlade s ust. § 10 zákona č. 583/2004 Z. z. o rozpočtových pravidlách územnej samosprávy a o zmene a doplnení niektorých zákonov v znení neskorších predpisov.  Rozpočet sa člení  na bežné príjmy a bežné výdavky, kapitálové príjmy a kapitálové výdavky a finančné operácie.</t>
  </si>
  <si>
    <t>Zmeny rozpočtu boli vykonávané rozpočtovými opatreniami schváleným obecným zastupiteľstvom v Šumiaci. O týchto opatreniach viedla obec operatívnu evidenciu.</t>
  </si>
  <si>
    <t>Zmeny rozpočtu:</t>
  </si>
  <si>
    <t>Zmeny v rozpočtových opatreniach boli realizované vo výdavkovej častí presunutím finančných prostriedkov v rámci schváleného rozpočtu a tiež aj príjmovej časti  pri výnose daní z príjmov, za prenajatie budov a priestorov, za prebytočná hnuteľný majetok.</t>
  </si>
  <si>
    <t>Program predstavuje  súhrn aktivít – prác, činností vykonávaných na splnenie zámerov, cieľov.</t>
  </si>
  <si>
    <t>Zámer vyjadruje očakávaný pozitívny dôsledok dlhodobého plnenia príslušných cieľov.</t>
  </si>
  <si>
    <t>Cieľ sa monitoruje a hodnotí merateľným ukazovateľom. Pri hodnotení jednotlivých programov sa využívajú základné kritéria – relevantnosť, efektívnosť, hospodárnosť, účinnosť a vplyv.</t>
  </si>
  <si>
    <t>Tabuľková časť:</t>
  </si>
  <si>
    <t>Návrh pre Obecné zastupiteľstvo v Šumiaci k výsledku hospodárenia obce:</t>
  </si>
  <si>
    <t>Návrh uznesenia:</t>
  </si>
  <si>
    <t>Schválený OZ v Šumiaci, uznesenie č.: ......................</t>
  </si>
  <si>
    <t>Dňa: .....................</t>
  </si>
  <si>
    <t xml:space="preserve">- Dotácia – šk. potreby UPSVaR deti v HN ZŠ a MŠ                                              </t>
  </si>
  <si>
    <t xml:space="preserve">       
Obec využívala Superlinku Dexia Komunál – zmluva o kontokorentnom úvere č. 11-009/11  –  povolenie debetného zostatku na účtu 2000972001/5600.
</t>
  </si>
  <si>
    <t xml:space="preserve">V zmysle § 9 ods. l zákona č. 583/2004 Z. z. o rozpočtových pravidlách územnej samosprávy a o zmene a doplnení niektorých zákonov rozpočet na rok 2014 bol zostavený vrátane programov obce. Výdavky rozpočtu boli rozčlenené do programov, ktoré sa vnútorne členili do podprogramov. </t>
  </si>
  <si>
    <t>Predkladá: PhDr. Marcel Pollák – starosta obce</t>
  </si>
  <si>
    <t>-</t>
  </si>
  <si>
    <t>Dotácia – BBSK remeslá</t>
  </si>
  <si>
    <t>Dotácia - od ost. Subj. - Lesy</t>
  </si>
  <si>
    <t>Dotácia -rekonštrukcia kotolne</t>
  </si>
  <si>
    <t>Dotácia – rek. Ciest romska osada</t>
  </si>
  <si>
    <t xml:space="preserve"> neziskovej organizácie</t>
  </si>
  <si>
    <t>0111 - OÚ</t>
  </si>
  <si>
    <t>0112 – finančné a rozpočt. Služby</t>
  </si>
  <si>
    <t>0131 - pers.služby</t>
  </si>
  <si>
    <t>0133 - všeob. služby</t>
  </si>
  <si>
    <t>0220 - civilná obrana</t>
  </si>
  <si>
    <t>0820 - kultúra</t>
  </si>
  <si>
    <t>0830 - rozhlas</t>
  </si>
  <si>
    <t>09602 – Školská jedáleň</t>
  </si>
  <si>
    <t>09603 – Školská jedáleň</t>
  </si>
  <si>
    <t>1011 – OSL</t>
  </si>
  <si>
    <t>1020 – staroba</t>
  </si>
  <si>
    <t>1070 – Hmotná núdza</t>
  </si>
  <si>
    <t>Spolu + škola</t>
  </si>
  <si>
    <t>0360 - rómske občianske hliadky ESF</t>
  </si>
  <si>
    <t>0360 - rómske občianske hliadky ŠR</t>
  </si>
  <si>
    <t>1050 – Aktivačná činnosť ESF</t>
  </si>
  <si>
    <t>1050 – Aktivačná činnosť ŠR</t>
  </si>
  <si>
    <t>1090 – Terénna soc. práca ESF</t>
  </si>
  <si>
    <t>1090 - Terénna soc. práca  ŠR</t>
  </si>
  <si>
    <t>0620 - rozvoj obce</t>
  </si>
  <si>
    <t xml:space="preserve">ŠKD </t>
  </si>
  <si>
    <t>ZŠ  - projekt MRK</t>
  </si>
  <si>
    <t>Pokladnica MŠ</t>
  </si>
  <si>
    <t>Spolu - ŠR - bez školy</t>
  </si>
  <si>
    <t>Spolu zo ŠR, ESF a ŠR - bez školy</t>
  </si>
  <si>
    <t>Spolu rozpočet - bez školy</t>
  </si>
  <si>
    <t>Dotácia – od nezisk. Org.</t>
  </si>
  <si>
    <r>
      <t xml:space="preserve">Na základe výsledku hospodárenia v roku 2015, vyplýva obci povinnosť  tvorby najmenej </t>
    </r>
    <r>
      <rPr>
        <b/>
        <sz val="12"/>
        <rFont val="Times New Roman"/>
        <family val="1"/>
        <charset val="238"/>
      </rPr>
      <t>10% z prebytku hospodárenia t.j.</t>
    </r>
    <r>
      <rPr>
        <sz val="12"/>
        <rFont val="Times New Roman"/>
        <family val="1"/>
        <charset val="238"/>
      </rPr>
      <t xml:space="preserve"> 412,43</t>
    </r>
    <r>
      <rPr>
        <b/>
        <sz val="12"/>
        <rFont val="Times New Roman"/>
        <family val="1"/>
        <charset val="238"/>
      </rPr>
      <t xml:space="preserve"> €.</t>
    </r>
    <r>
      <rPr>
        <sz val="12"/>
        <rFont val="Times New Roman"/>
        <family val="1"/>
        <charset val="238"/>
      </rPr>
      <t xml:space="preserve">  Rezervný fond sa používa na úhradu bežných výdavkov na odstránenie havarijného stavu majetku obce, alebo na likvidáciu škôd spôsobených živelnými pohromami alebo inou mimoriadnou okolnosťou, resp. na základe rozhodnutia zastupiteľstva.</t>
    </r>
  </si>
  <si>
    <t xml:space="preserve">        Finančné prostriedky peňažného fondu vo výške 11564,30 € obec použije na svoj rozvoj  na</t>
  </si>
  <si>
    <t>Záverečný účet k 31.12.2016</t>
  </si>
  <si>
    <t>Dotácia DHZ</t>
  </si>
  <si>
    <t>Vratka RZZP od zdravotných poisťovní</t>
  </si>
  <si>
    <t>Dotácia –min.kult. -</t>
  </si>
  <si>
    <t>Dotácia OSL</t>
  </si>
  <si>
    <t>Za hrobové miesto</t>
  </si>
  <si>
    <t>za opatrovateľskú službu</t>
  </si>
  <si>
    <t>Dotácia -rekonštrukcia OcU</t>
  </si>
  <si>
    <t>Dotácia -rekonštrukcia MŠ</t>
  </si>
  <si>
    <t>Dotácia -rekonštrukcia ZŠS</t>
  </si>
  <si>
    <t>odpočet mimorozpočtových zdrojov</t>
  </si>
  <si>
    <t>za stravné ŠJ - mimorozp. Zdroje</t>
  </si>
  <si>
    <t>0320- dot DHZ</t>
  </si>
  <si>
    <t>1010- dot OSL</t>
  </si>
  <si>
    <t>0820- dot pam. Izba</t>
  </si>
  <si>
    <t>0810 – športové podujatia</t>
  </si>
  <si>
    <t>01116 – rek. Ciest romska osada</t>
  </si>
  <si>
    <t>01116 – dobudovanie kanalizácie</t>
  </si>
  <si>
    <t>01116 – pamätná izba</t>
  </si>
  <si>
    <t>01116 – rekonštrukcia kotolne</t>
  </si>
  <si>
    <t>01116 – rekonštrukcia OcU</t>
  </si>
  <si>
    <t>01116 – rekonštrukciaMŠ</t>
  </si>
  <si>
    <t>01116 – rekonštrukcia ZŠS</t>
  </si>
  <si>
    <t>odpočet mimorozpočtových položiek</t>
  </si>
  <si>
    <t>Spolu- mimorozp. Zdroje</t>
  </si>
  <si>
    <t>ROZPOČET 2016</t>
  </si>
  <si>
    <t>Rozpočet 2016</t>
  </si>
  <si>
    <t>Celkový stav peňažných prostriedkov k 31.12.2016</t>
  </si>
  <si>
    <t>Finačné zúčtovanie transférov so  štátnym rozpočtom za rok 2016:</t>
  </si>
  <si>
    <t>Prehľad  čerpania finančných prostriedkov určených na prevádzku škôl a školských zariadení v roku 2016 v €:</t>
  </si>
  <si>
    <t>Výsledok hospodárenia za rok 2016</t>
  </si>
  <si>
    <t>12 opatrovateľov zabezpečovalo opatrovateľskú službu pre 14 opatrovaných občanov</t>
  </si>
  <si>
    <t xml:space="preserve"> V členení dosiahla obec za rok 2016 prebytkový  bežný rozpočet vo výške 30736,46€,
a prebytkový kapitálový rozpočet vo výške 19781,27 
</t>
  </si>
  <si>
    <t>Peňažné fondy obce k 31.12.2016</t>
  </si>
  <si>
    <t>Prírastky boli zrealizované v nadväznosti na rozpočtové prostriedky v roku 2016 a zodpovedajú stavu finančných prostriedkov na bankových účtoch.</t>
  </si>
  <si>
    <t xml:space="preserve">Obec Šumiac vykonala inventarizáciu majetku a záväzkov v zmysle zákona 431/2002 Z. z.
o účtovníctve, podľa § 29, 30.
Fyzická inventúra majetku bola k 31.12.2016.
Dokladová inventúra bola k 31.12.2016.
Peňažné prostriedky v hotovosti obec inventarizovala štyrikrát za rok 2016.
Účtovanie o majetku je popísané v internej smernici o účtovníctve.
</t>
  </si>
  <si>
    <t>Hospodárenie za rok 2016 je prebytok vo výške 50517,73 eur.</t>
  </si>
  <si>
    <t xml:space="preserve">        Obec vykázala vo svojej účtovnej závierke za rok 2016 takúto výšku výsledku hospodárenia
za účtovné obdobie roka 2016:
</t>
  </si>
  <si>
    <t xml:space="preserve">Výnosy za rok 2016:  </t>
  </si>
  <si>
    <t xml:space="preserve">Náklady za rok 2016: </t>
  </si>
  <si>
    <t>Výsledok hospodárenia za rok 2016:   zisk</t>
  </si>
  <si>
    <t>z toho -  tvorba rezervného fondu</t>
  </si>
  <si>
    <t xml:space="preserve">           - tvorba  peňažného fondu</t>
  </si>
  <si>
    <t>l.l.2016</t>
  </si>
  <si>
    <t>V roku 2016 obec neposkytla žiadne záruky.</t>
  </si>
  <si>
    <t>Rozpočet bol schválený obecným zastupiteľstvom dňa 15.12.2015 uznesením č. 65/OZ/2015.</t>
  </si>
  <si>
    <t>rozpočtové opatrenie  schválené dňa 10.03.2016 uznesením č. 6/OZ/2016 a 7/OZ/2016</t>
  </si>
  <si>
    <t>rozpočtové opatrenie  schválené dňa 21.04.2016 uznesením č. 20/OZ/2016</t>
  </si>
  <si>
    <t>rozpočtové opatrenie  schválené dňa 18.08.2016 uznesením č. 43/OZ/2016</t>
  </si>
  <si>
    <t>rozpočtové opatrenie  schválené dňa 05.10.2016 uznesením č. 60/OZ/2016 a 61/OZ/2016</t>
  </si>
  <si>
    <t>rozpočtové opatrenie  schválené dňa 24.11.2016 uznesením č. 67/OZ/2016</t>
  </si>
  <si>
    <t>rozpočtové opatrenie  schválené dňa 15.12.2016 uznesením č. 85/OZ/2016</t>
  </si>
  <si>
    <t>Výsledok hospodárenia za rok 2016 podľa § 16, ods. 8 zákona č. 583/2004 Z. z. je prebytok</t>
  </si>
  <si>
    <t>rozpočtu vo výške 50517,73 eur, ktorý je zdrojom pre tvorbu rezervného fondu čo predstavuje 10% z prebytku sumu 5051,78  eur a zvyšná časť vo výške 45465,95 je zdrojom peňažných fondov.</t>
  </si>
  <si>
    <r>
      <t>„</t>
    </r>
    <r>
      <rPr>
        <b/>
        <sz val="12"/>
        <color theme="1"/>
        <rFont val="Times New Roman"/>
        <family val="1"/>
        <charset val="238"/>
      </rPr>
      <t>Obecné zastupiteľstvo súhlasí s rozdelením prebytku hospodárenia za rok 2016 a vyjadruje súhlas s celoročným hospodárením bez výhrad.“</t>
    </r>
  </si>
  <si>
    <t>V Šumiaci, apríl 2017</t>
  </si>
  <si>
    <t>Tab. č. l – Výkaz FIN 1 – 12 o plnení rozpočtu subjektu verejnej správy k 31.12.2016</t>
  </si>
  <si>
    <t>Tab. č. 2 – Súvaha ÚČ ROPO SFOV  1 – 01 k 31.12.2016</t>
  </si>
  <si>
    <t>Tab. č. 3 – Výkaz ziskov a strát ÚČ ROPO SFOV 2 – 01 k 31.12.2016</t>
  </si>
  <si>
    <t>za rok 2016</t>
  </si>
  <si>
    <t xml:space="preserve">Obec má založené dve spoločnosti s.r.o. Podnik služieb s.r.o. so 100% vkladom
obce, ktorá vykonáva podnikateľskú činnosť a vedie samostatné účtovníctvo. Za rok 2016
táto spoločnosť dosiahla hospodársky výsledok stratu 7243,16 eur. Spoločnosť Obec Šumiac                                                                                                                                                                                                                                                                                                                                                     Kameňolom   so 100 % vkladom obce táto spoločnosť tiež vykonáva podnikateľskú činnosť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vedie samostatné účtovníctvo. Za rok 2016 dosiahla hospodársky výsledok – stratu 8523,72 eur.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</si>
</sst>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EUR&quot;_-;\-* #,##0.00\ &quot;EUR&quot;_-;_-* &quot;-&quot;??\ &quot;EUR&quot;_-;_-@_-"/>
    <numFmt numFmtId="43" formatCode="_-* #,##0.00\ _E_U_R_-;\-* #,##0.00\ _E_U_R_-;_-* &quot;-&quot;??\ _E_U_R_-;_-@_-"/>
    <numFmt numFmtId="164" formatCode="_-* #,##0\ _€_-;\-* #,##0\ _€_-;_-* &quot;-&quot;\ _€_-;_-@_-"/>
    <numFmt numFmtId="165" formatCode="_-* #,##0.00\ _€_-;\-* #,##0.00\ _€_-;_-* &quot;-&quot;??\ _€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rgb="FF365F9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365F9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365F9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color theme="1"/>
      <name val="Times New Roman CE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3" tint="0.59999389629810485"/>
      <name val="Times New Roman"/>
      <family val="1"/>
      <charset val="238"/>
    </font>
    <font>
      <sz val="12"/>
      <color theme="3" tint="0.59999389629810485"/>
      <name val="Times New Roman"/>
      <family val="1"/>
      <charset val="238"/>
    </font>
    <font>
      <sz val="11"/>
      <color theme="3" tint="0.59999389629810485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indent="2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/>
    <xf numFmtId="0" fontId="9" fillId="0" borderId="0" xfId="0" applyFont="1"/>
    <xf numFmtId="0" fontId="11" fillId="0" borderId="0" xfId="0" applyFont="1"/>
    <xf numFmtId="3" fontId="11" fillId="0" borderId="0" xfId="0" applyNumberFormat="1" applyFont="1"/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13" fillId="0" borderId="0" xfId="0" applyFont="1"/>
    <xf numFmtId="0" fontId="12" fillId="0" borderId="0" xfId="0" applyFont="1"/>
    <xf numFmtId="0" fontId="15" fillId="0" borderId="0" xfId="0" applyFont="1"/>
    <xf numFmtId="49" fontId="14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/>
    <xf numFmtId="49" fontId="14" fillId="0" borderId="0" xfId="0" applyNumberFormat="1" applyFont="1" applyAlignment="1"/>
    <xf numFmtId="49" fontId="12" fillId="0" borderId="0" xfId="0" applyNumberFormat="1" applyFont="1"/>
    <xf numFmtId="49" fontId="14" fillId="0" borderId="0" xfId="0" applyNumberFormat="1" applyFont="1"/>
    <xf numFmtId="49" fontId="8" fillId="0" borderId="0" xfId="0" applyNumberFormat="1" applyFont="1"/>
    <xf numFmtId="0" fontId="8" fillId="0" borderId="0" xfId="0" applyFont="1"/>
    <xf numFmtId="0" fontId="14" fillId="0" borderId="0" xfId="0" applyFont="1"/>
    <xf numFmtId="0" fontId="11" fillId="0" borderId="0" xfId="0" applyFont="1" applyAlignment="1">
      <alignment horizontal="left" indent="5"/>
    </xf>
    <xf numFmtId="0" fontId="12" fillId="0" borderId="0" xfId="0" applyFont="1" applyAlignment="1">
      <alignment horizontal="left" indent="5"/>
    </xf>
    <xf numFmtId="0" fontId="14" fillId="0" borderId="0" xfId="0" applyFont="1" applyAlignment="1">
      <alignment horizontal="left" indent="5"/>
    </xf>
    <xf numFmtId="4" fontId="14" fillId="0" borderId="0" xfId="0" applyNumberFormat="1" applyFont="1"/>
    <xf numFmtId="0" fontId="11" fillId="0" borderId="0" xfId="0" applyFont="1" applyAlignment="1">
      <alignment horizontal="left" wrapText="1"/>
    </xf>
    <xf numFmtId="2" fontId="16" fillId="0" borderId="0" xfId="0" applyNumberFormat="1" applyFont="1" applyAlignment="1"/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18" fillId="0" borderId="0" xfId="0" applyFont="1"/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4" fontId="18" fillId="0" borderId="14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2" fontId="16" fillId="0" borderId="0" xfId="0" applyNumberFormat="1" applyFont="1" applyAlignment="1">
      <alignment horizontal="right" indent="3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49" fontId="14" fillId="0" borderId="0" xfId="0" applyNumberFormat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164" fontId="8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right" indent="3"/>
    </xf>
    <xf numFmtId="3" fontId="23" fillId="0" borderId="0" xfId="0" applyNumberFormat="1" applyFont="1" applyAlignment="1">
      <alignment horizontal="right" indent="3"/>
    </xf>
    <xf numFmtId="0" fontId="23" fillId="0" borderId="0" xfId="0" applyFont="1" applyAlignment="1">
      <alignment horizontal="right" indent="3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4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3" fillId="0" borderId="0" xfId="0" applyFont="1" applyBorder="1"/>
    <xf numFmtId="0" fontId="9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4" borderId="0" xfId="0" applyFill="1"/>
    <xf numFmtId="0" fontId="8" fillId="0" borderId="1" xfId="0" applyFont="1" applyBorder="1" applyAlignment="1">
      <alignment horizontal="right" vertical="top" wrapText="1"/>
    </xf>
    <xf numFmtId="3" fontId="8" fillId="0" borderId="0" xfId="0" applyNumberFormat="1" applyFont="1" applyBorder="1" applyAlignment="1">
      <alignment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165" fontId="12" fillId="3" borderId="1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vertical="top" wrapText="1"/>
    </xf>
    <xf numFmtId="165" fontId="8" fillId="2" borderId="1" xfId="0" applyNumberFormat="1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2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7" fillId="0" borderId="0" xfId="0" applyFont="1"/>
    <xf numFmtId="3" fontId="27" fillId="0" borderId="0" xfId="0" applyNumberFormat="1" applyFont="1"/>
    <xf numFmtId="2" fontId="13" fillId="0" borderId="0" xfId="0" applyNumberFormat="1" applyFont="1"/>
    <xf numFmtId="2" fontId="28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14" xfId="0" applyFont="1" applyBorder="1" applyAlignment="1">
      <alignment horizontal="right" vertical="center" wrapText="1"/>
    </xf>
    <xf numFmtId="2" fontId="18" fillId="0" borderId="14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top" wrapText="1"/>
    </xf>
    <xf numFmtId="43" fontId="22" fillId="0" borderId="1" xfId="0" applyNumberFormat="1" applyFont="1" applyBorder="1" applyAlignment="1">
      <alignment horizontal="center" vertical="top" wrapText="1"/>
    </xf>
    <xf numFmtId="43" fontId="8" fillId="0" borderId="1" xfId="0" applyNumberFormat="1" applyFont="1" applyBorder="1" applyAlignment="1">
      <alignment horizontal="center" vertical="top" wrapText="1"/>
    </xf>
    <xf numFmtId="43" fontId="8" fillId="2" borderId="1" xfId="0" applyNumberFormat="1" applyFont="1" applyFill="1" applyBorder="1" applyAlignment="1">
      <alignment horizontal="right" vertical="top" wrapText="1"/>
    </xf>
    <xf numFmtId="43" fontId="8" fillId="3" borderId="1" xfId="0" applyNumberFormat="1" applyFont="1" applyFill="1" applyBorder="1" applyAlignment="1">
      <alignment horizontal="right" vertical="center" wrapText="1"/>
    </xf>
    <xf numFmtId="43" fontId="22" fillId="0" borderId="1" xfId="0" applyNumberFormat="1" applyFont="1" applyBorder="1" applyAlignment="1">
      <alignment horizontal="right" vertical="top" wrapText="1"/>
    </xf>
    <xf numFmtId="43" fontId="10" fillId="0" borderId="1" xfId="0" applyNumberFormat="1" applyFont="1" applyBorder="1" applyAlignment="1">
      <alignment horizontal="right" vertical="top" wrapText="1"/>
    </xf>
    <xf numFmtId="43" fontId="8" fillId="0" borderId="16" xfId="0" applyNumberFormat="1" applyFont="1" applyFill="1" applyBorder="1" applyAlignment="1">
      <alignment horizontal="right" vertical="top" wrapText="1"/>
    </xf>
    <xf numFmtId="43" fontId="2" fillId="0" borderId="1" xfId="0" applyNumberFormat="1" applyFont="1" applyBorder="1" applyAlignment="1">
      <alignment horizontal="right" vertical="top" wrapText="1"/>
    </xf>
    <xf numFmtId="43" fontId="8" fillId="4" borderId="1" xfId="0" applyNumberFormat="1" applyFont="1" applyFill="1" applyBorder="1" applyAlignment="1">
      <alignment horizontal="right" vertical="top" wrapText="1"/>
    </xf>
    <xf numFmtId="43" fontId="12" fillId="0" borderId="1" xfId="0" applyNumberFormat="1" applyFont="1" applyBorder="1" applyAlignment="1">
      <alignment horizontal="right" vertical="top" wrapText="1"/>
    </xf>
    <xf numFmtId="43" fontId="8" fillId="3" borderId="1" xfId="0" applyNumberFormat="1" applyFont="1" applyFill="1" applyBorder="1" applyAlignment="1">
      <alignment horizontal="right" vertical="top" wrapText="1"/>
    </xf>
    <xf numFmtId="43" fontId="8" fillId="4" borderId="2" xfId="0" applyNumberFormat="1" applyFont="1" applyFill="1" applyBorder="1" applyAlignment="1">
      <alignment horizontal="right" vertical="top" wrapText="1"/>
    </xf>
    <xf numFmtId="43" fontId="8" fillId="0" borderId="2" xfId="0" applyNumberFormat="1" applyFont="1" applyBorder="1" applyAlignment="1">
      <alignment horizontal="right" vertical="top" wrapText="1"/>
    </xf>
    <xf numFmtId="43" fontId="12" fillId="2" borderId="1" xfId="0" applyNumberFormat="1" applyFont="1" applyFill="1" applyBorder="1" applyAlignment="1">
      <alignment horizontal="right" vertical="top" wrapText="1"/>
    </xf>
    <xf numFmtId="43" fontId="12" fillId="2" borderId="2" xfId="0" applyNumberFormat="1" applyFont="1" applyFill="1" applyBorder="1" applyAlignment="1">
      <alignment horizontal="right" vertical="top" wrapText="1"/>
    </xf>
    <xf numFmtId="43" fontId="12" fillId="3" borderId="1" xfId="0" applyNumberFormat="1" applyFont="1" applyFill="1" applyBorder="1" applyAlignment="1">
      <alignment horizontal="right" vertical="top" wrapText="1"/>
    </xf>
    <xf numFmtId="43" fontId="14" fillId="0" borderId="1" xfId="0" applyNumberFormat="1" applyFont="1" applyBorder="1" applyAlignment="1">
      <alignment horizontal="right" vertical="top" wrapText="1"/>
    </xf>
    <xf numFmtId="43" fontId="25" fillId="0" borderId="1" xfId="0" applyNumberFormat="1" applyFont="1" applyBorder="1" applyAlignment="1">
      <alignment horizontal="right" vertical="top" wrapText="1"/>
    </xf>
    <xf numFmtId="44" fontId="8" fillId="0" borderId="1" xfId="0" applyNumberFormat="1" applyFont="1" applyBorder="1" applyAlignment="1">
      <alignment vertical="top" wrapText="1"/>
    </xf>
    <xf numFmtId="43" fontId="8" fillId="0" borderId="1" xfId="0" applyNumberFormat="1" applyFont="1" applyFill="1" applyBorder="1" applyAlignment="1">
      <alignment horizontal="right" vertical="top" wrapText="1"/>
    </xf>
    <xf numFmtId="43" fontId="8" fillId="0" borderId="15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27" fillId="0" borderId="0" xfId="0" applyNumberFormat="1" applyFont="1"/>
    <xf numFmtId="0" fontId="1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2" fontId="14" fillId="0" borderId="0" xfId="0" applyNumberFormat="1" applyFont="1" applyAlignment="1">
      <alignment horizontal="right" indent="3"/>
    </xf>
    <xf numFmtId="43" fontId="8" fillId="2" borderId="1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3" fontId="8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right" indent="3"/>
    </xf>
    <xf numFmtId="0" fontId="14" fillId="0" borderId="0" xfId="0" applyFont="1" applyAlignment="1">
      <alignment horizontal="right" indent="3"/>
    </xf>
    <xf numFmtId="3" fontId="16" fillId="0" borderId="0" xfId="0" applyNumberFormat="1" applyFont="1" applyAlignment="1">
      <alignment horizontal="right" indent="3"/>
    </xf>
    <xf numFmtId="0" fontId="16" fillId="0" borderId="0" xfId="0" applyFont="1" applyAlignment="1">
      <alignment horizontal="right" indent="3"/>
    </xf>
    <xf numFmtId="2" fontId="26" fillId="0" borderId="0" xfId="0" applyNumberFormat="1" applyFont="1" applyAlignment="1">
      <alignment horizontal="right" indent="3"/>
    </xf>
    <xf numFmtId="3" fontId="23" fillId="0" borderId="0" xfId="0" applyNumberFormat="1" applyFont="1" applyAlignment="1">
      <alignment horizontal="right" indent="3"/>
    </xf>
    <xf numFmtId="0" fontId="23" fillId="0" borderId="0" xfId="0" applyFont="1" applyAlignment="1">
      <alignment horizontal="right" indent="3"/>
    </xf>
    <xf numFmtId="1" fontId="14" fillId="0" borderId="0" xfId="0" applyNumberFormat="1" applyFont="1" applyAlignment="1">
      <alignment horizontal="right" indent="3"/>
    </xf>
    <xf numFmtId="2" fontId="23" fillId="0" borderId="0" xfId="0" applyNumberFormat="1" applyFont="1" applyAlignment="1">
      <alignment horizontal="right" indent="3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top" wrapText="1"/>
    </xf>
    <xf numFmtId="2" fontId="14" fillId="0" borderId="0" xfId="0" applyNumberFormat="1" applyFont="1" applyAlignment="1">
      <alignment horizontal="right"/>
    </xf>
    <xf numFmtId="2" fontId="28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2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8" fillId="0" borderId="0" xfId="0" applyFont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indent="5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49" fontId="18" fillId="0" borderId="11" xfId="0" applyNumberFormat="1" applyFont="1" applyBorder="1" applyAlignment="1">
      <alignment horizontal="center" vertical="top" wrapText="1"/>
    </xf>
    <xf numFmtId="49" fontId="18" fillId="0" borderId="12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wrapText="1"/>
    </xf>
    <xf numFmtId="0" fontId="0" fillId="0" borderId="6" xfId="0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4"/>
  <sheetViews>
    <sheetView tabSelected="1" topLeftCell="A665" zoomScale="150" zoomScaleNormal="150" zoomScalePageLayoutView="150" workbookViewId="0">
      <selection activeCell="K25" sqref="K25"/>
    </sheetView>
  </sheetViews>
  <sheetFormatPr defaultRowHeight="15" x14ac:dyDescent="0.25"/>
  <cols>
    <col min="1" max="1" width="5.5703125" customWidth="1"/>
    <col min="2" max="2" width="11.7109375" customWidth="1"/>
    <col min="3" max="3" width="11.28515625" customWidth="1"/>
    <col min="4" max="4" width="9.7109375" bestFit="1" customWidth="1"/>
    <col min="5" max="5" width="9.85546875" customWidth="1"/>
    <col min="6" max="7" width="19.28515625" customWidth="1"/>
    <col min="8" max="8" width="7.42578125" customWidth="1"/>
    <col min="9" max="9" width="11.28515625" customWidth="1"/>
  </cols>
  <sheetData>
    <row r="1" spans="1:9" ht="24.75" customHeight="1" x14ac:dyDescent="0.25"/>
    <row r="3" spans="1:9" ht="20.25" x14ac:dyDescent="0.3">
      <c r="A3" s="134" t="s">
        <v>0</v>
      </c>
      <c r="B3" s="134"/>
      <c r="C3" s="134"/>
      <c r="D3" s="134"/>
      <c r="E3" s="134"/>
      <c r="F3" s="134"/>
      <c r="G3" s="134"/>
      <c r="H3" s="134"/>
      <c r="I3" s="134"/>
    </row>
    <row r="4" spans="1:9" ht="20.25" x14ac:dyDescent="0.3">
      <c r="A4" s="134" t="s">
        <v>1</v>
      </c>
      <c r="B4" s="134"/>
      <c r="C4" s="134"/>
      <c r="D4" s="134"/>
      <c r="E4" s="134"/>
      <c r="F4" s="134"/>
      <c r="G4" s="134"/>
      <c r="H4" s="134"/>
      <c r="I4" s="134"/>
    </row>
    <row r="19" spans="1:9" ht="22.5" x14ac:dyDescent="0.3">
      <c r="A19" s="135" t="s">
        <v>2</v>
      </c>
      <c r="B19" s="135"/>
      <c r="C19" s="135"/>
      <c r="D19" s="135"/>
      <c r="E19" s="135"/>
      <c r="F19" s="135"/>
      <c r="G19" s="135"/>
      <c r="H19" s="135"/>
      <c r="I19" s="135"/>
    </row>
    <row r="20" spans="1:9" ht="22.5" x14ac:dyDescent="0.3">
      <c r="A20" s="135" t="s">
        <v>3</v>
      </c>
      <c r="B20" s="135"/>
      <c r="C20" s="135"/>
      <c r="D20" s="135"/>
      <c r="E20" s="135"/>
      <c r="F20" s="135"/>
      <c r="G20" s="135"/>
      <c r="H20" s="135"/>
      <c r="I20" s="135"/>
    </row>
    <row r="21" spans="1:9" ht="22.5" x14ac:dyDescent="0.3">
      <c r="A21" s="135" t="s">
        <v>367</v>
      </c>
      <c r="B21" s="135"/>
      <c r="C21" s="135"/>
      <c r="D21" s="135"/>
      <c r="E21" s="135"/>
      <c r="F21" s="135"/>
      <c r="G21" s="135"/>
      <c r="H21" s="135"/>
      <c r="I21" s="135"/>
    </row>
    <row r="44" spans="1:9" x14ac:dyDescent="0.25">
      <c r="A44" s="2"/>
      <c r="B44" s="136" t="s">
        <v>272</v>
      </c>
      <c r="C44" s="136"/>
      <c r="D44" s="136"/>
      <c r="E44" s="136"/>
      <c r="F44" s="136"/>
      <c r="G44" s="136"/>
      <c r="H44" s="136"/>
      <c r="I44" s="136"/>
    </row>
    <row r="45" spans="1:9" x14ac:dyDescent="0.25">
      <c r="B45" s="136" t="s">
        <v>4</v>
      </c>
      <c r="C45" s="136"/>
      <c r="D45" s="136"/>
      <c r="E45" s="136"/>
      <c r="F45" s="136"/>
      <c r="G45" s="136"/>
      <c r="H45" s="136"/>
      <c r="I45" s="136"/>
    </row>
    <row r="55" spans="1:9" ht="20.25" x14ac:dyDescent="0.3">
      <c r="A55" s="142" t="s">
        <v>5</v>
      </c>
      <c r="B55" s="142"/>
      <c r="C55" s="142"/>
      <c r="D55" s="142"/>
      <c r="E55" s="142"/>
      <c r="F55" s="142"/>
      <c r="G55" s="142"/>
      <c r="H55" s="142"/>
      <c r="I55" s="142"/>
    </row>
    <row r="60" spans="1:9" ht="20.25" x14ac:dyDescent="0.3">
      <c r="A60" s="142" t="s">
        <v>308</v>
      </c>
      <c r="B60" s="142"/>
      <c r="C60" s="142"/>
      <c r="D60" s="142"/>
      <c r="E60" s="142"/>
      <c r="F60" s="142"/>
      <c r="G60" s="142"/>
      <c r="H60" s="142"/>
      <c r="I60" s="142"/>
    </row>
    <row r="66" spans="1:9" ht="409.5" customHeight="1" x14ac:dyDescent="0.25">
      <c r="A66" s="143" t="s">
        <v>6</v>
      </c>
      <c r="B66" s="144"/>
      <c r="C66" s="144"/>
      <c r="D66" s="144"/>
      <c r="E66" s="144"/>
      <c r="F66" s="144"/>
      <c r="G66" s="144"/>
      <c r="H66" s="144"/>
      <c r="I66" s="144"/>
    </row>
    <row r="67" spans="1:9" x14ac:dyDescent="0.25">
      <c r="A67" s="145"/>
      <c r="B67" s="145"/>
      <c r="C67" s="145"/>
      <c r="D67" s="145"/>
      <c r="E67" s="145"/>
      <c r="F67" s="145"/>
      <c r="G67" s="145"/>
      <c r="H67" s="145"/>
      <c r="I67" s="145"/>
    </row>
    <row r="68" spans="1:9" x14ac:dyDescent="0.25">
      <c r="A68" s="145"/>
      <c r="B68" s="145"/>
      <c r="C68" s="145"/>
      <c r="D68" s="145"/>
      <c r="E68" s="145"/>
      <c r="F68" s="145"/>
      <c r="G68" s="145"/>
      <c r="H68" s="145"/>
      <c r="I68" s="145"/>
    </row>
    <row r="69" spans="1:9" x14ac:dyDescent="0.25">
      <c r="A69" s="145"/>
      <c r="B69" s="145"/>
      <c r="C69" s="145"/>
      <c r="D69" s="145"/>
      <c r="E69" s="145"/>
      <c r="F69" s="145"/>
      <c r="G69" s="145"/>
      <c r="H69" s="145"/>
      <c r="I69" s="145"/>
    </row>
    <row r="70" spans="1:9" x14ac:dyDescent="0.25">
      <c r="A70" s="145"/>
      <c r="B70" s="145"/>
      <c r="C70" s="145"/>
      <c r="D70" s="145"/>
      <c r="E70" s="145"/>
      <c r="F70" s="145"/>
      <c r="G70" s="145"/>
      <c r="H70" s="145"/>
      <c r="I70" s="145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31.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8.75" x14ac:dyDescent="0.3">
      <c r="A75" s="1"/>
      <c r="B75" s="6" t="s">
        <v>50</v>
      </c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7" t="s">
        <v>51</v>
      </c>
      <c r="C76" s="1"/>
      <c r="D76" s="1"/>
      <c r="E76" s="1"/>
      <c r="F76" s="1"/>
      <c r="G76" s="1"/>
      <c r="H76" s="1"/>
      <c r="I76" s="1"/>
    </row>
    <row r="77" spans="1:9" ht="15.75" x14ac:dyDescent="0.25">
      <c r="A77" s="2"/>
      <c r="B77" s="7" t="s">
        <v>52</v>
      </c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24.75" customHeight="1" x14ac:dyDescent="0.25">
      <c r="A79" s="2"/>
      <c r="B79" s="2"/>
      <c r="C79" s="2"/>
      <c r="D79" s="2"/>
      <c r="E79" s="2"/>
      <c r="F79" s="2"/>
      <c r="G79" s="2"/>
      <c r="H79" s="74"/>
      <c r="I79" s="74"/>
    </row>
    <row r="80" spans="1:9" ht="30" customHeight="1" x14ac:dyDescent="0.25">
      <c r="A80" s="137" t="s">
        <v>7</v>
      </c>
      <c r="B80" s="138"/>
      <c r="C80" s="138"/>
      <c r="D80" s="138"/>
      <c r="E80" s="139"/>
      <c r="F80" s="8" t="s">
        <v>8</v>
      </c>
      <c r="G80" s="8" t="s">
        <v>9</v>
      </c>
      <c r="H80" s="75"/>
      <c r="I80" s="74"/>
    </row>
    <row r="81" spans="1:9" ht="17.25" customHeight="1" x14ac:dyDescent="0.25">
      <c r="A81" s="140" t="s">
        <v>10</v>
      </c>
      <c r="B81" s="140"/>
      <c r="C81" s="140"/>
      <c r="D81" s="140"/>
      <c r="E81" s="140"/>
      <c r="F81" s="109">
        <v>386250</v>
      </c>
      <c r="G81" s="109">
        <v>386250</v>
      </c>
      <c r="H81" s="13"/>
      <c r="I81" s="74"/>
    </row>
    <row r="82" spans="1:9" ht="17.25" customHeight="1" x14ac:dyDescent="0.25">
      <c r="A82" s="141" t="s">
        <v>11</v>
      </c>
      <c r="B82" s="141"/>
      <c r="C82" s="141"/>
      <c r="D82" s="141"/>
      <c r="E82" s="141"/>
      <c r="F82" s="109">
        <v>26814</v>
      </c>
      <c r="G82" s="109">
        <v>20622</v>
      </c>
      <c r="H82" s="13"/>
      <c r="I82" s="74"/>
    </row>
    <row r="83" spans="1:9" ht="17.25" customHeight="1" x14ac:dyDescent="0.25">
      <c r="A83" s="141" t="s">
        <v>274</v>
      </c>
      <c r="B83" s="141"/>
      <c r="C83" s="141"/>
      <c r="D83" s="141"/>
      <c r="E83" s="141"/>
      <c r="F83" s="109">
        <v>800</v>
      </c>
      <c r="G83" s="109">
        <v>800</v>
      </c>
      <c r="H83" s="13"/>
      <c r="I83" s="74"/>
    </row>
    <row r="84" spans="1:9" ht="17.25" customHeight="1" x14ac:dyDescent="0.25">
      <c r="A84" s="141" t="s">
        <v>12</v>
      </c>
      <c r="B84" s="141"/>
      <c r="C84" s="141"/>
      <c r="D84" s="141"/>
      <c r="E84" s="141"/>
      <c r="F84" s="109">
        <v>150</v>
      </c>
      <c r="G84" s="109">
        <v>150</v>
      </c>
      <c r="H84" s="13"/>
      <c r="I84" s="74"/>
    </row>
    <row r="85" spans="1:9" ht="17.25" customHeight="1" x14ac:dyDescent="0.25">
      <c r="A85" s="141" t="s">
        <v>13</v>
      </c>
      <c r="B85" s="141"/>
      <c r="C85" s="141"/>
      <c r="D85" s="141"/>
      <c r="E85" s="141"/>
      <c r="F85" s="109">
        <v>2490</v>
      </c>
      <c r="G85" s="109">
        <v>2335.12</v>
      </c>
      <c r="H85" s="13"/>
      <c r="I85" s="74"/>
    </row>
    <row r="86" spans="1:9" ht="17.25" customHeight="1" x14ac:dyDescent="0.25">
      <c r="A86" s="141" t="s">
        <v>14</v>
      </c>
      <c r="B86" s="141"/>
      <c r="C86" s="141"/>
      <c r="D86" s="141"/>
      <c r="E86" s="141"/>
      <c r="F86" s="109">
        <v>800</v>
      </c>
      <c r="G86" s="109">
        <v>608.07000000000005</v>
      </c>
      <c r="H86" s="13"/>
      <c r="I86" s="74"/>
    </row>
    <row r="87" spans="1:9" ht="17.25" customHeight="1" x14ac:dyDescent="0.25">
      <c r="A87" s="141" t="s">
        <v>15</v>
      </c>
      <c r="B87" s="141"/>
      <c r="C87" s="141"/>
      <c r="D87" s="141"/>
      <c r="E87" s="141"/>
      <c r="F87" s="109" t="s">
        <v>273</v>
      </c>
      <c r="G87" s="109" t="s">
        <v>273</v>
      </c>
      <c r="H87" s="13"/>
      <c r="I87" s="74"/>
    </row>
    <row r="88" spans="1:9" ht="17.25" customHeight="1" x14ac:dyDescent="0.25">
      <c r="A88" s="141" t="s">
        <v>16</v>
      </c>
      <c r="B88" s="141"/>
      <c r="C88" s="141"/>
      <c r="D88" s="141"/>
      <c r="E88" s="141"/>
      <c r="F88" s="109">
        <v>21400.2</v>
      </c>
      <c r="G88" s="109">
        <v>21400.2</v>
      </c>
      <c r="H88" s="13"/>
      <c r="I88" s="74"/>
    </row>
    <row r="89" spans="1:9" ht="17.25" customHeight="1" x14ac:dyDescent="0.25">
      <c r="A89" s="141" t="s">
        <v>17</v>
      </c>
      <c r="B89" s="141"/>
      <c r="C89" s="141"/>
      <c r="D89" s="141"/>
      <c r="E89" s="141"/>
      <c r="F89" s="109">
        <v>28000</v>
      </c>
      <c r="G89" s="109">
        <v>21541.01</v>
      </c>
      <c r="H89" s="13"/>
      <c r="I89" s="74"/>
    </row>
    <row r="90" spans="1:9" ht="17.25" customHeight="1" x14ac:dyDescent="0.25">
      <c r="A90" s="141" t="s">
        <v>18</v>
      </c>
      <c r="B90" s="141"/>
      <c r="C90" s="141"/>
      <c r="D90" s="141"/>
      <c r="E90" s="141"/>
      <c r="F90" s="109">
        <v>5600</v>
      </c>
      <c r="G90" s="109">
        <v>4299.3999999999996</v>
      </c>
      <c r="H90" s="13"/>
      <c r="I90" s="74"/>
    </row>
    <row r="91" spans="1:9" ht="17.25" customHeight="1" x14ac:dyDescent="0.25">
      <c r="A91" s="141" t="s">
        <v>19</v>
      </c>
      <c r="B91" s="141"/>
      <c r="C91" s="141"/>
      <c r="D91" s="141"/>
      <c r="E91" s="141"/>
      <c r="F91" s="109">
        <v>721</v>
      </c>
      <c r="G91" s="109">
        <v>707.66</v>
      </c>
      <c r="H91" s="13"/>
      <c r="I91" s="74"/>
    </row>
    <row r="92" spans="1:9" ht="17.25" customHeight="1" x14ac:dyDescent="0.25">
      <c r="A92" s="141" t="s">
        <v>275</v>
      </c>
      <c r="B92" s="141"/>
      <c r="C92" s="141"/>
      <c r="D92" s="141"/>
      <c r="E92" s="141"/>
      <c r="F92" s="109">
        <v>0</v>
      </c>
      <c r="G92" s="109" t="s">
        <v>273</v>
      </c>
      <c r="H92" s="13"/>
      <c r="I92" s="74"/>
    </row>
    <row r="93" spans="1:9" ht="17.25" customHeight="1" x14ac:dyDescent="0.25">
      <c r="A93" s="141" t="s">
        <v>311</v>
      </c>
      <c r="B93" s="141"/>
      <c r="C93" s="141"/>
      <c r="D93" s="141"/>
      <c r="E93" s="141"/>
      <c r="F93" s="109">
        <v>134</v>
      </c>
      <c r="G93" s="109" t="s">
        <v>273</v>
      </c>
      <c r="H93" s="13"/>
      <c r="I93" s="74"/>
    </row>
    <row r="94" spans="1:9" ht="17.25" customHeight="1" x14ac:dyDescent="0.25">
      <c r="A94" s="155" t="s">
        <v>305</v>
      </c>
      <c r="B94" s="156"/>
      <c r="C94" s="156"/>
      <c r="D94" s="156"/>
      <c r="E94" s="157"/>
      <c r="F94" s="110"/>
      <c r="G94" s="111"/>
      <c r="H94" s="13"/>
      <c r="I94" s="74"/>
    </row>
    <row r="95" spans="1:9" ht="12.75" customHeight="1" x14ac:dyDescent="0.25">
      <c r="A95" s="149" t="s">
        <v>20</v>
      </c>
      <c r="B95" s="150"/>
      <c r="C95" s="150"/>
      <c r="D95" s="150"/>
      <c r="E95" s="151"/>
      <c r="F95" s="147">
        <f>SUM(F81:F94)</f>
        <v>473159.2</v>
      </c>
      <c r="G95" s="147">
        <f>SUM(G81:G94)</f>
        <v>458713.46</v>
      </c>
      <c r="H95" s="148"/>
      <c r="I95" s="74"/>
    </row>
    <row r="96" spans="1:9" ht="15.75" customHeight="1" x14ac:dyDescent="0.25">
      <c r="A96" s="152"/>
      <c r="B96" s="153"/>
      <c r="C96" s="153"/>
      <c r="D96" s="153"/>
      <c r="E96" s="154"/>
      <c r="F96" s="147"/>
      <c r="G96" s="147"/>
      <c r="H96" s="148"/>
      <c r="I96" s="74"/>
    </row>
    <row r="97" spans="1:9" ht="17.25" customHeight="1" x14ac:dyDescent="0.25">
      <c r="A97" s="141" t="s">
        <v>21</v>
      </c>
      <c r="B97" s="141"/>
      <c r="C97" s="141"/>
      <c r="D97" s="141"/>
      <c r="E97" s="141"/>
      <c r="F97" s="109">
        <v>21505</v>
      </c>
      <c r="G97" s="109">
        <v>11938.13</v>
      </c>
      <c r="H97" s="13"/>
      <c r="I97" s="74"/>
    </row>
    <row r="98" spans="1:9" ht="17.25" customHeight="1" x14ac:dyDescent="0.25">
      <c r="A98" s="141" t="s">
        <v>22</v>
      </c>
      <c r="B98" s="141"/>
      <c r="C98" s="141"/>
      <c r="D98" s="141"/>
      <c r="E98" s="141"/>
      <c r="F98" s="109">
        <v>3795</v>
      </c>
      <c r="G98" s="109">
        <v>2106.7399999999998</v>
      </c>
      <c r="H98" s="13"/>
      <c r="I98" s="74"/>
    </row>
    <row r="99" spans="1:9" ht="17.25" customHeight="1" x14ac:dyDescent="0.25">
      <c r="A99" s="141" t="s">
        <v>23</v>
      </c>
      <c r="B99" s="141"/>
      <c r="C99" s="141"/>
      <c r="D99" s="141"/>
      <c r="E99" s="141"/>
      <c r="F99" s="109">
        <v>36436</v>
      </c>
      <c r="G99" s="109">
        <v>36436</v>
      </c>
      <c r="H99" s="13"/>
      <c r="I99" s="74"/>
    </row>
    <row r="100" spans="1:9" ht="17.25" customHeight="1" x14ac:dyDescent="0.25">
      <c r="A100" s="141" t="s">
        <v>24</v>
      </c>
      <c r="B100" s="141"/>
      <c r="C100" s="141"/>
      <c r="D100" s="141"/>
      <c r="E100" s="141"/>
      <c r="F100" s="109">
        <v>6737</v>
      </c>
      <c r="G100" s="109">
        <v>6429.97</v>
      </c>
      <c r="H100" s="13"/>
      <c r="I100" s="74"/>
    </row>
    <row r="101" spans="1:9" ht="17.25" customHeight="1" x14ac:dyDescent="0.25">
      <c r="A101" s="141" t="s">
        <v>25</v>
      </c>
      <c r="B101" s="141"/>
      <c r="C101" s="141"/>
      <c r="D101" s="141"/>
      <c r="E101" s="141"/>
      <c r="F101" s="109" t="s">
        <v>273</v>
      </c>
      <c r="G101" s="109" t="s">
        <v>273</v>
      </c>
      <c r="H101" s="13"/>
      <c r="I101" s="74"/>
    </row>
    <row r="102" spans="1:9" ht="17.25" customHeight="1" x14ac:dyDescent="0.25">
      <c r="A102" s="141" t="s">
        <v>26</v>
      </c>
      <c r="B102" s="141"/>
      <c r="C102" s="141"/>
      <c r="D102" s="141"/>
      <c r="E102" s="141"/>
      <c r="F102" s="109" t="s">
        <v>273</v>
      </c>
      <c r="G102" s="109" t="s">
        <v>273</v>
      </c>
      <c r="H102" s="13"/>
      <c r="I102" s="74"/>
    </row>
    <row r="103" spans="1:9" ht="17.25" customHeight="1" x14ac:dyDescent="0.25">
      <c r="A103" s="141" t="s">
        <v>27</v>
      </c>
      <c r="B103" s="141"/>
      <c r="C103" s="141"/>
      <c r="D103" s="141"/>
      <c r="E103" s="141"/>
      <c r="F103" s="109">
        <v>6250</v>
      </c>
      <c r="G103" s="109">
        <v>1423.1</v>
      </c>
      <c r="H103" s="13"/>
      <c r="I103" s="74"/>
    </row>
    <row r="104" spans="1:9" ht="17.25" customHeight="1" x14ac:dyDescent="0.25">
      <c r="A104" s="141" t="s">
        <v>28</v>
      </c>
      <c r="B104" s="141"/>
      <c r="C104" s="141"/>
      <c r="D104" s="141"/>
      <c r="E104" s="141"/>
      <c r="F104" s="109">
        <v>750</v>
      </c>
      <c r="G104" s="109">
        <v>167.43</v>
      </c>
      <c r="H104" s="13"/>
      <c r="I104" s="74"/>
    </row>
    <row r="105" spans="1:9" ht="17.25" customHeight="1" x14ac:dyDescent="0.25">
      <c r="A105" s="155" t="s">
        <v>312</v>
      </c>
      <c r="B105" s="156"/>
      <c r="C105" s="156"/>
      <c r="D105" s="156"/>
      <c r="E105" s="157"/>
      <c r="F105" s="109">
        <v>8100</v>
      </c>
      <c r="G105" s="109">
        <v>6081</v>
      </c>
      <c r="H105" s="13"/>
      <c r="I105" s="74"/>
    </row>
    <row r="106" spans="1:9" ht="17.25" customHeight="1" x14ac:dyDescent="0.25">
      <c r="A106" s="155" t="s">
        <v>309</v>
      </c>
      <c r="B106" s="156"/>
      <c r="C106" s="156"/>
      <c r="D106" s="156"/>
      <c r="E106" s="157"/>
      <c r="F106" s="109">
        <v>4400</v>
      </c>
      <c r="G106" s="109">
        <v>2400</v>
      </c>
      <c r="H106" s="13"/>
      <c r="I106" s="74"/>
    </row>
    <row r="107" spans="1:9" ht="17.25" customHeight="1" x14ac:dyDescent="0.25">
      <c r="A107" s="141" t="s">
        <v>29</v>
      </c>
      <c r="B107" s="141"/>
      <c r="C107" s="141"/>
      <c r="D107" s="141"/>
      <c r="E107" s="141"/>
      <c r="F107" s="109" t="s">
        <v>273</v>
      </c>
      <c r="G107" s="109" t="s">
        <v>273</v>
      </c>
      <c r="H107" s="13"/>
      <c r="I107" s="74"/>
    </row>
    <row r="108" spans="1:9" ht="17.25" customHeight="1" x14ac:dyDescent="0.25">
      <c r="A108" s="141" t="s">
        <v>30</v>
      </c>
      <c r="B108" s="141"/>
      <c r="C108" s="141"/>
      <c r="D108" s="141"/>
      <c r="E108" s="141"/>
      <c r="F108" s="109" t="s">
        <v>273</v>
      </c>
      <c r="G108" s="109" t="s">
        <v>273</v>
      </c>
      <c r="H108" s="13"/>
      <c r="I108" s="69"/>
    </row>
    <row r="109" spans="1:9" ht="17.25" customHeight="1" x14ac:dyDescent="0.25">
      <c r="A109" s="160" t="s">
        <v>247</v>
      </c>
      <c r="B109" s="161"/>
      <c r="C109" s="161"/>
      <c r="D109" s="161"/>
      <c r="E109" s="162"/>
      <c r="F109" s="112">
        <f>SUM(F97:F108)</f>
        <v>87973</v>
      </c>
      <c r="G109" s="112">
        <f>SUM(G97:G108)</f>
        <v>66982.37</v>
      </c>
      <c r="H109" s="13"/>
      <c r="I109" s="69"/>
    </row>
    <row r="110" spans="1:9" ht="15" customHeight="1" x14ac:dyDescent="0.25">
      <c r="A110" s="163" t="s">
        <v>20</v>
      </c>
      <c r="B110" s="164"/>
      <c r="C110" s="164"/>
      <c r="D110" s="164"/>
      <c r="E110" s="165"/>
      <c r="F110" s="158">
        <f>F95+F109</f>
        <v>561132.19999999995</v>
      </c>
      <c r="G110" s="158">
        <f>G109+G95</f>
        <v>525695.83000000007</v>
      </c>
      <c r="H110" s="159"/>
      <c r="I110" s="69"/>
    </row>
    <row r="111" spans="1:9" ht="15" customHeight="1" x14ac:dyDescent="0.25">
      <c r="A111" s="166"/>
      <c r="B111" s="167"/>
      <c r="C111" s="167"/>
      <c r="D111" s="167"/>
      <c r="E111" s="168"/>
      <c r="F111" s="158"/>
      <c r="G111" s="158"/>
      <c r="H111" s="159"/>
      <c r="I111" s="69"/>
    </row>
    <row r="112" spans="1:9" ht="17.25" customHeight="1" x14ac:dyDescent="0.25">
      <c r="A112" s="141" t="s">
        <v>31</v>
      </c>
      <c r="B112" s="141"/>
      <c r="C112" s="141"/>
      <c r="D112" s="141"/>
      <c r="E112" s="141"/>
      <c r="F112" s="110"/>
      <c r="G112" s="110"/>
      <c r="H112" s="13"/>
      <c r="I112" s="69"/>
    </row>
    <row r="113" spans="1:9" ht="17.25" customHeight="1" x14ac:dyDescent="0.25">
      <c r="A113" s="141" t="s">
        <v>32</v>
      </c>
      <c r="B113" s="141"/>
      <c r="C113" s="141"/>
      <c r="D113" s="141"/>
      <c r="E113" s="141"/>
      <c r="F113" s="109">
        <v>411289.16</v>
      </c>
      <c r="G113" s="109">
        <v>411289.16</v>
      </c>
      <c r="H113" s="13"/>
      <c r="I113" s="69"/>
    </row>
    <row r="114" spans="1:9" ht="17.25" customHeight="1" x14ac:dyDescent="0.25">
      <c r="A114" s="155" t="s">
        <v>310</v>
      </c>
      <c r="B114" s="156"/>
      <c r="C114" s="156"/>
      <c r="D114" s="156"/>
      <c r="E114" s="157"/>
      <c r="F114" s="109">
        <v>11150.2</v>
      </c>
      <c r="G114" s="109">
        <v>11150.2</v>
      </c>
      <c r="H114" s="13"/>
      <c r="I114" s="69"/>
    </row>
    <row r="115" spans="1:9" ht="17.25" customHeight="1" x14ac:dyDescent="0.25">
      <c r="A115" s="141" t="s">
        <v>33</v>
      </c>
      <c r="B115" s="141"/>
      <c r="C115" s="141"/>
      <c r="D115" s="141"/>
      <c r="E115" s="141"/>
      <c r="F115" s="109">
        <v>61003.09</v>
      </c>
      <c r="G115" s="109">
        <v>61003.09</v>
      </c>
      <c r="H115" s="13"/>
      <c r="I115" s="69"/>
    </row>
    <row r="116" spans="1:9" ht="17.25" customHeight="1" x14ac:dyDescent="0.25">
      <c r="A116" s="141" t="s">
        <v>34</v>
      </c>
      <c r="B116" s="141"/>
      <c r="C116" s="141"/>
      <c r="D116" s="141"/>
      <c r="E116" s="141"/>
      <c r="F116" s="109">
        <v>14972</v>
      </c>
      <c r="G116" s="109">
        <v>13519.78</v>
      </c>
      <c r="H116" s="13"/>
      <c r="I116" s="69"/>
    </row>
    <row r="117" spans="1:9" ht="17.25" customHeight="1" x14ac:dyDescent="0.25">
      <c r="A117" s="141" t="s">
        <v>35</v>
      </c>
      <c r="B117" s="141"/>
      <c r="C117" s="141"/>
      <c r="D117" s="141"/>
      <c r="E117" s="141"/>
      <c r="F117" s="109">
        <v>415</v>
      </c>
      <c r="G117" s="109">
        <v>260.22000000000003</v>
      </c>
      <c r="H117" s="13"/>
      <c r="I117" s="69"/>
    </row>
    <row r="118" spans="1:9" ht="17.25" customHeight="1" x14ac:dyDescent="0.25">
      <c r="A118" s="141" t="s">
        <v>36</v>
      </c>
      <c r="B118" s="141"/>
      <c r="C118" s="141"/>
      <c r="D118" s="141"/>
      <c r="E118" s="141"/>
      <c r="F118" s="109">
        <v>100</v>
      </c>
      <c r="G118" s="109">
        <v>0</v>
      </c>
      <c r="H118" s="71"/>
      <c r="I118" s="69"/>
    </row>
    <row r="119" spans="1:9" ht="17.25" customHeight="1" x14ac:dyDescent="0.25">
      <c r="A119" s="141" t="s">
        <v>37</v>
      </c>
      <c r="B119" s="141"/>
      <c r="C119" s="141"/>
      <c r="D119" s="141"/>
      <c r="E119" s="141"/>
      <c r="F119" s="109">
        <v>996</v>
      </c>
      <c r="G119" s="109">
        <v>270.60000000000002</v>
      </c>
      <c r="H119" s="13"/>
      <c r="I119" s="69"/>
    </row>
    <row r="120" spans="1:9" ht="17.25" customHeight="1" x14ac:dyDescent="0.25">
      <c r="A120" s="141" t="s">
        <v>38</v>
      </c>
      <c r="B120" s="141"/>
      <c r="C120" s="141"/>
      <c r="D120" s="141"/>
      <c r="E120" s="141"/>
      <c r="F120" s="109">
        <v>18257</v>
      </c>
      <c r="G120" s="109">
        <v>11254.53</v>
      </c>
      <c r="H120" s="13"/>
      <c r="I120" s="69"/>
    </row>
    <row r="121" spans="1:9" ht="17.25" customHeight="1" x14ac:dyDescent="0.25">
      <c r="A121" s="141" t="s">
        <v>39</v>
      </c>
      <c r="B121" s="141"/>
      <c r="C121" s="141"/>
      <c r="D121" s="141"/>
      <c r="E121" s="141"/>
      <c r="F121" s="109">
        <v>533</v>
      </c>
      <c r="G121" s="109">
        <v>531.1</v>
      </c>
      <c r="H121" s="13"/>
      <c r="I121" s="69"/>
    </row>
    <row r="122" spans="1:9" ht="17.25" customHeight="1" x14ac:dyDescent="0.25">
      <c r="A122" s="141" t="s">
        <v>40</v>
      </c>
      <c r="B122" s="141"/>
      <c r="C122" s="141"/>
      <c r="D122" s="141"/>
      <c r="E122" s="141"/>
      <c r="F122" s="109">
        <v>35200</v>
      </c>
      <c r="G122" s="109">
        <v>4158.16</v>
      </c>
      <c r="H122" s="13"/>
      <c r="I122" s="69"/>
    </row>
    <row r="123" spans="1:9" ht="17.25" customHeight="1" x14ac:dyDescent="0.25">
      <c r="A123" s="141" t="s">
        <v>41</v>
      </c>
      <c r="B123" s="141"/>
      <c r="C123" s="141"/>
      <c r="D123" s="141"/>
      <c r="E123" s="141"/>
      <c r="F123" s="109">
        <v>55000</v>
      </c>
      <c r="G123" s="109">
        <v>6129.76</v>
      </c>
      <c r="H123" s="13"/>
      <c r="I123" s="69"/>
    </row>
    <row r="124" spans="1:9" ht="17.25" customHeight="1" x14ac:dyDescent="0.25">
      <c r="A124" s="141" t="s">
        <v>42</v>
      </c>
      <c r="B124" s="141"/>
      <c r="C124" s="141"/>
      <c r="D124" s="141"/>
      <c r="E124" s="141"/>
      <c r="F124" s="109">
        <v>2327.5</v>
      </c>
      <c r="G124" s="109">
        <v>1528.35</v>
      </c>
      <c r="H124" s="13"/>
      <c r="I124" s="69"/>
    </row>
    <row r="125" spans="1:9" ht="17.25" customHeight="1" x14ac:dyDescent="0.25">
      <c r="A125" s="141" t="s">
        <v>43</v>
      </c>
      <c r="B125" s="141"/>
      <c r="C125" s="141"/>
      <c r="D125" s="141"/>
      <c r="E125" s="141"/>
      <c r="F125" s="109">
        <v>100</v>
      </c>
      <c r="G125" s="109">
        <v>79</v>
      </c>
      <c r="H125" s="71"/>
      <c r="I125" s="69"/>
    </row>
    <row r="126" spans="1:9" ht="17.25" customHeight="1" x14ac:dyDescent="0.25">
      <c r="A126" s="141" t="s">
        <v>44</v>
      </c>
      <c r="B126" s="141"/>
      <c r="C126" s="141"/>
      <c r="D126" s="141"/>
      <c r="E126" s="141"/>
      <c r="F126" s="109">
        <v>14853.28</v>
      </c>
      <c r="G126" s="109">
        <v>4172</v>
      </c>
      <c r="H126" s="13"/>
      <c r="I126" s="69"/>
    </row>
    <row r="127" spans="1:9" ht="17.25" customHeight="1" x14ac:dyDescent="0.25">
      <c r="A127" s="141" t="s">
        <v>45</v>
      </c>
      <c r="B127" s="141"/>
      <c r="C127" s="141"/>
      <c r="D127" s="141"/>
      <c r="E127" s="141"/>
      <c r="F127" s="109">
        <v>4978</v>
      </c>
      <c r="G127" s="109">
        <v>264</v>
      </c>
      <c r="H127" s="13"/>
      <c r="I127" s="69"/>
    </row>
    <row r="128" spans="1:9" ht="17.25" customHeight="1" x14ac:dyDescent="0.25">
      <c r="A128" s="155" t="s">
        <v>313</v>
      </c>
      <c r="B128" s="156"/>
      <c r="C128" s="156"/>
      <c r="D128" s="156"/>
      <c r="E128" s="157"/>
      <c r="F128" s="109">
        <v>22170</v>
      </c>
      <c r="G128" s="109">
        <v>22170</v>
      </c>
      <c r="H128" s="13"/>
      <c r="I128" s="69"/>
    </row>
    <row r="129" spans="1:9" ht="17.25" customHeight="1" x14ac:dyDescent="0.25">
      <c r="A129" s="141" t="s">
        <v>46</v>
      </c>
      <c r="B129" s="141"/>
      <c r="C129" s="141"/>
      <c r="D129" s="141"/>
      <c r="E129" s="141"/>
      <c r="F129" s="109">
        <v>2656</v>
      </c>
      <c r="G129" s="109">
        <v>999.57</v>
      </c>
      <c r="H129" s="13"/>
      <c r="I129" s="69"/>
    </row>
    <row r="130" spans="1:9" ht="17.25" customHeight="1" x14ac:dyDescent="0.25">
      <c r="A130" s="141" t="s">
        <v>314</v>
      </c>
      <c r="B130" s="141"/>
      <c r="C130" s="141"/>
      <c r="D130" s="141"/>
      <c r="E130" s="141"/>
      <c r="F130" s="109">
        <v>9800</v>
      </c>
      <c r="G130" s="109">
        <v>6599.1</v>
      </c>
      <c r="H130" s="71"/>
      <c r="I130" s="69"/>
    </row>
    <row r="131" spans="1:9" ht="17.25" customHeight="1" x14ac:dyDescent="0.25">
      <c r="A131" s="141" t="s">
        <v>47</v>
      </c>
      <c r="B131" s="141"/>
      <c r="C131" s="141"/>
      <c r="D131" s="141"/>
      <c r="E131" s="141"/>
      <c r="F131" s="109">
        <v>175</v>
      </c>
      <c r="G131" s="109">
        <v>166.18</v>
      </c>
      <c r="H131" s="13"/>
      <c r="I131" s="69"/>
    </row>
    <row r="132" spans="1:9" ht="17.25" customHeight="1" x14ac:dyDescent="0.25">
      <c r="A132" s="169" t="s">
        <v>48</v>
      </c>
      <c r="B132" s="169"/>
      <c r="C132" s="169"/>
      <c r="D132" s="169"/>
      <c r="E132" s="169"/>
      <c r="F132" s="112">
        <f>SUM(F113:F131)</f>
        <v>665975.23</v>
      </c>
      <c r="G132" s="112">
        <f>SUM(G113:G131)</f>
        <v>555544.79999999993</v>
      </c>
      <c r="H132" s="13"/>
      <c r="I132" s="69"/>
    </row>
    <row r="133" spans="1:9" ht="17.25" customHeight="1" x14ac:dyDescent="0.25">
      <c r="A133" s="141" t="s">
        <v>319</v>
      </c>
      <c r="B133" s="141"/>
      <c r="C133" s="141"/>
      <c r="D133" s="141"/>
      <c r="E133" s="141"/>
      <c r="F133" s="109">
        <v>32300</v>
      </c>
      <c r="G133" s="109">
        <v>32272.77</v>
      </c>
      <c r="H133" s="71"/>
      <c r="I133" s="69"/>
    </row>
    <row r="134" spans="1:9" ht="30" customHeight="1" x14ac:dyDescent="0.25">
      <c r="A134" s="170" t="s">
        <v>49</v>
      </c>
      <c r="B134" s="171"/>
      <c r="C134" s="171"/>
      <c r="D134" s="171"/>
      <c r="E134" s="172"/>
      <c r="F134" s="113">
        <f>F132+F110+F133</f>
        <v>1259407.43</v>
      </c>
      <c r="G134" s="113">
        <f>G133+G132+G110</f>
        <v>1113513.3999999999</v>
      </c>
      <c r="H134" s="76"/>
      <c r="I134" s="69"/>
    </row>
    <row r="135" spans="1:9" ht="15.75" x14ac:dyDescent="0.25">
      <c r="A135" s="173" t="s">
        <v>318</v>
      </c>
      <c r="B135" s="173"/>
      <c r="C135" s="173"/>
      <c r="D135" s="173"/>
      <c r="E135" s="173"/>
      <c r="F135" s="116">
        <v>-32300</v>
      </c>
      <c r="G135" s="116">
        <v>-32272.77</v>
      </c>
      <c r="H135" s="69"/>
      <c r="I135" s="69"/>
    </row>
    <row r="136" spans="1:9" ht="28.5" customHeight="1" x14ac:dyDescent="0.25">
      <c r="A136" s="170" t="s">
        <v>49</v>
      </c>
      <c r="B136" s="171"/>
      <c r="C136" s="171"/>
      <c r="D136" s="171"/>
      <c r="E136" s="172"/>
      <c r="F136" s="113">
        <f>F134+F135</f>
        <v>1227107.43</v>
      </c>
      <c r="G136" s="113">
        <f>G134+G135</f>
        <v>1081240.6299999999</v>
      </c>
      <c r="H136" s="69"/>
      <c r="I136" s="69"/>
    </row>
    <row r="137" spans="1:9" x14ac:dyDescent="0.25">
      <c r="H137" s="69"/>
      <c r="I137" s="69"/>
    </row>
    <row r="138" spans="1:9" ht="42" customHeight="1" x14ac:dyDescent="0.25">
      <c r="H138" s="69"/>
      <c r="I138" s="69"/>
    </row>
    <row r="139" spans="1:9" ht="18.75" x14ac:dyDescent="0.3">
      <c r="B139" s="9" t="s">
        <v>53</v>
      </c>
      <c r="H139" s="69"/>
      <c r="I139" s="69"/>
    </row>
    <row r="140" spans="1:9" ht="18.75" x14ac:dyDescent="0.3">
      <c r="B140" s="9" t="s">
        <v>54</v>
      </c>
      <c r="H140" s="69"/>
      <c r="I140" s="69"/>
    </row>
    <row r="142" spans="1:9" x14ac:dyDescent="0.25">
      <c r="H142" s="69"/>
    </row>
    <row r="143" spans="1:9" ht="17.25" customHeight="1" x14ac:dyDescent="0.25">
      <c r="A143" s="141" t="s">
        <v>55</v>
      </c>
      <c r="B143" s="141"/>
      <c r="C143" s="141"/>
      <c r="D143" s="141"/>
      <c r="E143" s="141"/>
      <c r="F143" s="4" t="s">
        <v>8</v>
      </c>
      <c r="G143" s="64" t="s">
        <v>9</v>
      </c>
      <c r="H143" s="70"/>
    </row>
    <row r="144" spans="1:9" ht="17.25" customHeight="1" x14ac:dyDescent="0.25">
      <c r="A144" s="141" t="s">
        <v>277</v>
      </c>
      <c r="B144" s="141"/>
      <c r="C144" s="141"/>
      <c r="D144" s="141"/>
      <c r="E144" s="141"/>
      <c r="F144" s="109">
        <v>8300</v>
      </c>
      <c r="G144" s="109">
        <v>0</v>
      </c>
      <c r="H144" s="73"/>
    </row>
    <row r="145" spans="1:8" ht="17.25" customHeight="1" x14ac:dyDescent="0.25">
      <c r="A145" s="141" t="s">
        <v>56</v>
      </c>
      <c r="B145" s="141"/>
      <c r="C145" s="141"/>
      <c r="D145" s="141"/>
      <c r="E145" s="141"/>
      <c r="F145" s="109">
        <v>361000</v>
      </c>
      <c r="G145" s="109">
        <v>0</v>
      </c>
      <c r="H145" s="73"/>
    </row>
    <row r="146" spans="1:8" ht="17.25" customHeight="1" x14ac:dyDescent="0.25">
      <c r="A146" s="141" t="s">
        <v>57</v>
      </c>
      <c r="B146" s="141"/>
      <c r="C146" s="141"/>
      <c r="D146" s="141"/>
      <c r="E146" s="141"/>
      <c r="F146" s="109">
        <v>5000</v>
      </c>
      <c r="G146" s="109">
        <v>4968.5</v>
      </c>
      <c r="H146" s="73"/>
    </row>
    <row r="147" spans="1:8" ht="17.25" customHeight="1" x14ac:dyDescent="0.25">
      <c r="A147" s="141" t="s">
        <v>276</v>
      </c>
      <c r="B147" s="141"/>
      <c r="C147" s="141"/>
      <c r="D147" s="141"/>
      <c r="E147" s="141"/>
      <c r="F147" s="109">
        <v>19600</v>
      </c>
      <c r="G147" s="109">
        <v>19599.810000000001</v>
      </c>
      <c r="H147" s="73"/>
    </row>
    <row r="148" spans="1:8" ht="17.25" customHeight="1" x14ac:dyDescent="0.25">
      <c r="A148" s="155" t="s">
        <v>315</v>
      </c>
      <c r="B148" s="156"/>
      <c r="C148" s="156"/>
      <c r="D148" s="156"/>
      <c r="E148" s="157"/>
      <c r="F148" s="109">
        <v>179550</v>
      </c>
      <c r="G148" s="109">
        <v>0</v>
      </c>
      <c r="H148" s="73"/>
    </row>
    <row r="149" spans="1:8" ht="17.25" customHeight="1" x14ac:dyDescent="0.25">
      <c r="A149" s="155" t="s">
        <v>316</v>
      </c>
      <c r="B149" s="156"/>
      <c r="C149" s="156"/>
      <c r="D149" s="156"/>
      <c r="E149" s="157"/>
      <c r="F149" s="109">
        <v>194750</v>
      </c>
      <c r="G149" s="109">
        <v>0</v>
      </c>
      <c r="H149" s="73"/>
    </row>
    <row r="150" spans="1:8" ht="17.25" customHeight="1" x14ac:dyDescent="0.25">
      <c r="A150" s="155" t="s">
        <v>317</v>
      </c>
      <c r="B150" s="156"/>
      <c r="C150" s="156"/>
      <c r="D150" s="156"/>
      <c r="E150" s="157"/>
      <c r="F150" s="109">
        <v>170050</v>
      </c>
      <c r="G150" s="109">
        <v>0</v>
      </c>
      <c r="H150" s="73"/>
    </row>
    <row r="151" spans="1:8" ht="17.25" customHeight="1" x14ac:dyDescent="0.25">
      <c r="A151" s="141" t="s">
        <v>58</v>
      </c>
      <c r="B151" s="141"/>
      <c r="C151" s="141"/>
      <c r="D151" s="141"/>
      <c r="E151" s="141"/>
      <c r="F151" s="109">
        <f>SUM(F144:F150)</f>
        <v>938250</v>
      </c>
      <c r="G151" s="109">
        <f>SUM(G144:G150)</f>
        <v>24568.31</v>
      </c>
      <c r="H151" s="73"/>
    </row>
    <row r="152" spans="1:8" ht="17.25" customHeight="1" x14ac:dyDescent="0.25">
      <c r="A152" s="141" t="s">
        <v>31</v>
      </c>
      <c r="B152" s="141"/>
      <c r="C152" s="141"/>
      <c r="D152" s="141"/>
      <c r="E152" s="141"/>
      <c r="F152" s="109">
        <v>0</v>
      </c>
      <c r="G152" s="109">
        <v>0</v>
      </c>
      <c r="H152" s="73"/>
    </row>
    <row r="153" spans="1:8" ht="17.25" customHeight="1" x14ac:dyDescent="0.25">
      <c r="A153" s="141" t="s">
        <v>59</v>
      </c>
      <c r="B153" s="141"/>
      <c r="C153" s="141"/>
      <c r="D153" s="141"/>
      <c r="E153" s="141"/>
      <c r="F153" s="109">
        <v>18531</v>
      </c>
      <c r="G153" s="109">
        <v>5131</v>
      </c>
      <c r="H153" s="73"/>
    </row>
    <row r="154" spans="1:8" ht="17.25" customHeight="1" x14ac:dyDescent="0.25">
      <c r="A154" s="141" t="s">
        <v>60</v>
      </c>
      <c r="B154" s="141"/>
      <c r="C154" s="141"/>
      <c r="D154" s="141"/>
      <c r="E154" s="141"/>
      <c r="F154" s="109">
        <f>F153</f>
        <v>18531</v>
      </c>
      <c r="G154" s="109">
        <f>G153</f>
        <v>5131</v>
      </c>
      <c r="H154" s="73"/>
    </row>
    <row r="155" spans="1:8" ht="17.25" customHeight="1" x14ac:dyDescent="0.25">
      <c r="A155" s="169" t="s">
        <v>61</v>
      </c>
      <c r="B155" s="169"/>
      <c r="C155" s="169"/>
      <c r="D155" s="169"/>
      <c r="E155" s="169"/>
      <c r="F155" s="112">
        <f>F151+F154</f>
        <v>956781</v>
      </c>
      <c r="G155" s="112">
        <f>G151+G154</f>
        <v>29699.31</v>
      </c>
      <c r="H155" s="77"/>
    </row>
    <row r="157" spans="1:8" ht="18.75" x14ac:dyDescent="0.3">
      <c r="B157" s="10" t="s">
        <v>62</v>
      </c>
    </row>
    <row r="159" spans="1:8" ht="15.75" x14ac:dyDescent="0.25">
      <c r="A159" s="141" t="s">
        <v>63</v>
      </c>
      <c r="B159" s="141"/>
      <c r="C159" s="141"/>
      <c r="D159" s="141"/>
      <c r="E159" s="141"/>
      <c r="F159" s="14" t="s">
        <v>8</v>
      </c>
      <c r="G159" s="14" t="s">
        <v>9</v>
      </c>
    </row>
    <row r="160" spans="1:8" ht="17.25" customHeight="1" x14ac:dyDescent="0.25">
      <c r="A160" s="141" t="s">
        <v>64</v>
      </c>
      <c r="B160" s="141"/>
      <c r="C160" s="141"/>
      <c r="D160" s="141"/>
      <c r="E160" s="141"/>
      <c r="F160" s="49">
        <v>0</v>
      </c>
      <c r="G160" s="49">
        <v>0</v>
      </c>
    </row>
    <row r="161" spans="1:9" ht="17.25" customHeight="1" x14ac:dyDescent="0.25">
      <c r="A161" s="155" t="s">
        <v>278</v>
      </c>
      <c r="B161" s="156"/>
      <c r="C161" s="156"/>
      <c r="D161" s="156"/>
      <c r="E161" s="157"/>
      <c r="F161" s="49">
        <v>0</v>
      </c>
      <c r="G161" s="49">
        <v>0</v>
      </c>
    </row>
    <row r="162" spans="1:9" ht="15.75" x14ac:dyDescent="0.25">
      <c r="A162" s="141" t="s">
        <v>65</v>
      </c>
      <c r="B162" s="141"/>
      <c r="C162" s="141"/>
      <c r="D162" s="141"/>
      <c r="E162" s="141"/>
      <c r="F162" s="49">
        <v>0</v>
      </c>
      <c r="G162" s="49">
        <v>0</v>
      </c>
    </row>
    <row r="163" spans="1:9" ht="15.75" x14ac:dyDescent="0.25">
      <c r="A163" s="141" t="s">
        <v>66</v>
      </c>
      <c r="B163" s="141"/>
      <c r="C163" s="141"/>
      <c r="D163" s="141"/>
      <c r="E163" s="141"/>
      <c r="F163" s="49">
        <v>0</v>
      </c>
      <c r="G163" s="49">
        <v>0</v>
      </c>
    </row>
    <row r="164" spans="1:9" ht="15.75" x14ac:dyDescent="0.25">
      <c r="A164" s="169" t="s">
        <v>20</v>
      </c>
      <c r="B164" s="169"/>
      <c r="C164" s="169"/>
      <c r="D164" s="169"/>
      <c r="E164" s="169"/>
      <c r="F164" s="63">
        <f>F163+F162+F160</f>
        <v>0</v>
      </c>
      <c r="G164" s="63">
        <f>G163+G161</f>
        <v>0</v>
      </c>
    </row>
    <row r="165" spans="1:9" ht="14.25" customHeight="1" x14ac:dyDescent="0.25">
      <c r="A165" s="12"/>
      <c r="B165" s="12"/>
      <c r="C165" s="12"/>
      <c r="D165" s="12"/>
      <c r="E165" s="12"/>
      <c r="F165" s="13"/>
      <c r="G165" s="13"/>
    </row>
    <row r="166" spans="1:9" ht="10.5" customHeight="1" x14ac:dyDescent="0.25">
      <c r="A166" s="12"/>
      <c r="B166" s="12"/>
      <c r="C166" s="12"/>
      <c r="D166" s="12"/>
      <c r="E166" s="12"/>
      <c r="F166" s="13"/>
      <c r="G166" s="13"/>
    </row>
    <row r="167" spans="1:9" ht="10.5" customHeight="1" x14ac:dyDescent="0.25">
      <c r="A167" s="12"/>
      <c r="B167" s="12"/>
      <c r="C167" s="12"/>
      <c r="D167" s="12"/>
      <c r="E167" s="12"/>
      <c r="F167" s="13"/>
      <c r="G167" s="13"/>
    </row>
    <row r="168" spans="1:9" ht="12.75" customHeight="1" x14ac:dyDescent="0.25">
      <c r="A168" s="12"/>
      <c r="B168" s="12"/>
      <c r="C168" s="12"/>
      <c r="D168" s="12"/>
      <c r="E168" s="12"/>
      <c r="F168" s="13"/>
      <c r="G168" s="13"/>
    </row>
    <row r="169" spans="1:9" ht="12" customHeight="1" x14ac:dyDescent="0.25"/>
    <row r="170" spans="1:9" ht="18.75" x14ac:dyDescent="0.3">
      <c r="B170" s="10" t="s">
        <v>67</v>
      </c>
    </row>
    <row r="171" spans="1:9" ht="15.75" x14ac:dyDescent="0.25">
      <c r="B171" s="11" t="s">
        <v>63</v>
      </c>
    </row>
    <row r="172" spans="1:9" x14ac:dyDescent="0.25">
      <c r="H172" s="69"/>
      <c r="I172" s="69"/>
    </row>
    <row r="173" spans="1:9" ht="17.25" customHeight="1" x14ac:dyDescent="0.25">
      <c r="A173" s="175" t="s">
        <v>88</v>
      </c>
      <c r="B173" s="175"/>
      <c r="C173" s="175"/>
      <c r="D173" s="175"/>
      <c r="E173" s="175"/>
      <c r="F173" s="4" t="s">
        <v>8</v>
      </c>
      <c r="G173" s="64" t="s">
        <v>9</v>
      </c>
      <c r="H173" s="70"/>
      <c r="I173" s="69"/>
    </row>
    <row r="174" spans="1:9" ht="17.25" customHeight="1" x14ac:dyDescent="0.25">
      <c r="A174" s="174" t="s">
        <v>68</v>
      </c>
      <c r="B174" s="174"/>
      <c r="C174" s="174"/>
      <c r="D174" s="174"/>
      <c r="E174" s="174"/>
      <c r="F174" s="112">
        <v>384066</v>
      </c>
      <c r="G174" s="112">
        <v>384066</v>
      </c>
      <c r="H174" s="13"/>
      <c r="I174" s="69"/>
    </row>
    <row r="175" spans="1:9" ht="17.25" customHeight="1" x14ac:dyDescent="0.25">
      <c r="A175" s="169" t="s">
        <v>69</v>
      </c>
      <c r="B175" s="169"/>
      <c r="C175" s="169"/>
      <c r="D175" s="169"/>
      <c r="E175" s="169"/>
      <c r="F175" s="112">
        <v>21287</v>
      </c>
      <c r="G175" s="112">
        <v>21287</v>
      </c>
      <c r="H175" s="71"/>
      <c r="I175" s="69"/>
    </row>
    <row r="176" spans="1:9" ht="17.25" customHeight="1" x14ac:dyDescent="0.25">
      <c r="A176" s="169" t="s">
        <v>300</v>
      </c>
      <c r="B176" s="169"/>
      <c r="C176" s="169"/>
      <c r="D176" s="169"/>
      <c r="E176" s="169"/>
      <c r="F176" s="112">
        <v>0</v>
      </c>
      <c r="G176" s="112">
        <v>0</v>
      </c>
      <c r="H176" s="71"/>
      <c r="I176" s="69"/>
    </row>
    <row r="177" spans="1:9" ht="17.25" customHeight="1" x14ac:dyDescent="0.25">
      <c r="A177" s="141" t="s">
        <v>70</v>
      </c>
      <c r="B177" s="141"/>
      <c r="C177" s="141"/>
      <c r="D177" s="141"/>
      <c r="E177" s="141"/>
      <c r="F177" s="109">
        <v>2960</v>
      </c>
      <c r="G177" s="109">
        <v>1610.2</v>
      </c>
      <c r="H177" s="13"/>
      <c r="I177" s="69"/>
    </row>
    <row r="178" spans="1:9" ht="17.25" customHeight="1" x14ac:dyDescent="0.25">
      <c r="A178" s="141" t="s">
        <v>71</v>
      </c>
      <c r="B178" s="141"/>
      <c r="C178" s="141"/>
      <c r="D178" s="141"/>
      <c r="E178" s="141"/>
      <c r="F178" s="109">
        <v>2290</v>
      </c>
      <c r="G178" s="109">
        <v>337.35</v>
      </c>
      <c r="H178" s="13"/>
      <c r="I178" s="69"/>
    </row>
    <row r="179" spans="1:9" ht="17.25" customHeight="1" x14ac:dyDescent="0.25">
      <c r="A179" s="141" t="s">
        <v>72</v>
      </c>
      <c r="B179" s="141"/>
      <c r="C179" s="141"/>
      <c r="D179" s="141"/>
      <c r="E179" s="141"/>
      <c r="F179" s="109">
        <v>1612</v>
      </c>
      <c r="G179" s="109">
        <v>458.25</v>
      </c>
      <c r="H179" s="13"/>
      <c r="I179" s="69"/>
    </row>
    <row r="180" spans="1:9" ht="17.25" customHeight="1" x14ac:dyDescent="0.25">
      <c r="A180" s="141" t="s">
        <v>73</v>
      </c>
      <c r="B180" s="141"/>
      <c r="C180" s="141"/>
      <c r="D180" s="141"/>
      <c r="E180" s="141"/>
      <c r="F180" s="109">
        <v>21782.9</v>
      </c>
      <c r="G180" s="109">
        <v>21782.9</v>
      </c>
      <c r="H180" s="13"/>
      <c r="I180" s="69"/>
    </row>
    <row r="181" spans="1:9" ht="17.25" customHeight="1" x14ac:dyDescent="0.25">
      <c r="A181" s="141" t="s">
        <v>74</v>
      </c>
      <c r="B181" s="141"/>
      <c r="C181" s="141"/>
      <c r="D181" s="141"/>
      <c r="E181" s="141"/>
      <c r="F181" s="109">
        <v>4309.1000000000004</v>
      </c>
      <c r="G181" s="109">
        <v>4309.1000000000004</v>
      </c>
      <c r="H181" s="13"/>
      <c r="I181" s="69"/>
    </row>
    <row r="182" spans="1:9" ht="17.25" customHeight="1" x14ac:dyDescent="0.25">
      <c r="A182" s="141" t="s">
        <v>77</v>
      </c>
      <c r="B182" s="141"/>
      <c r="C182" s="141"/>
      <c r="D182" s="141"/>
      <c r="E182" s="141"/>
      <c r="F182" s="109">
        <v>28900</v>
      </c>
      <c r="G182" s="109">
        <v>23750.86</v>
      </c>
      <c r="H182" s="13"/>
      <c r="I182" s="69"/>
    </row>
    <row r="183" spans="1:9" ht="17.25" customHeight="1" x14ac:dyDescent="0.25">
      <c r="A183" s="141" t="s">
        <v>78</v>
      </c>
      <c r="B183" s="141"/>
      <c r="C183" s="141"/>
      <c r="D183" s="141"/>
      <c r="E183" s="141"/>
      <c r="F183" s="115" t="s">
        <v>75</v>
      </c>
      <c r="G183" s="109">
        <v>0</v>
      </c>
      <c r="H183" s="71"/>
      <c r="I183" s="69"/>
    </row>
    <row r="184" spans="1:9" ht="17.25" customHeight="1" x14ac:dyDescent="0.25">
      <c r="A184" s="141" t="s">
        <v>248</v>
      </c>
      <c r="B184" s="141"/>
      <c r="C184" s="141"/>
      <c r="D184" s="141"/>
      <c r="E184" s="141"/>
      <c r="F184" s="117" t="s">
        <v>76</v>
      </c>
      <c r="G184" s="109">
        <v>0</v>
      </c>
      <c r="H184" s="71"/>
      <c r="I184" s="69"/>
    </row>
    <row r="185" spans="1:9" ht="17.25" customHeight="1" x14ac:dyDescent="0.25">
      <c r="A185" s="155" t="s">
        <v>322</v>
      </c>
      <c r="B185" s="156"/>
      <c r="C185" s="156"/>
      <c r="D185" s="156"/>
      <c r="E185" s="157"/>
      <c r="F185" s="117">
        <v>4968.5</v>
      </c>
      <c r="G185" s="109">
        <v>4968.5</v>
      </c>
      <c r="H185" s="71"/>
      <c r="I185" s="69"/>
    </row>
    <row r="186" spans="1:9" ht="17.25" customHeight="1" x14ac:dyDescent="0.25">
      <c r="A186" s="141" t="s">
        <v>79</v>
      </c>
      <c r="B186" s="141"/>
      <c r="C186" s="141"/>
      <c r="D186" s="141"/>
      <c r="E186" s="141"/>
      <c r="F186" s="114"/>
      <c r="G186" s="109" t="s">
        <v>273</v>
      </c>
      <c r="H186" s="71"/>
      <c r="I186" s="69"/>
    </row>
    <row r="187" spans="1:9" ht="17.25" customHeight="1" x14ac:dyDescent="0.25">
      <c r="A187" s="141" t="s">
        <v>80</v>
      </c>
      <c r="B187" s="141"/>
      <c r="C187" s="141"/>
      <c r="D187" s="141"/>
      <c r="E187" s="141"/>
      <c r="F187" s="114"/>
      <c r="G187" s="109">
        <v>0</v>
      </c>
      <c r="H187" s="71"/>
      <c r="I187" s="69"/>
    </row>
    <row r="188" spans="1:9" ht="17.25" customHeight="1" x14ac:dyDescent="0.25">
      <c r="A188" s="141" t="s">
        <v>81</v>
      </c>
      <c r="B188" s="141"/>
      <c r="C188" s="141"/>
      <c r="D188" s="141"/>
      <c r="E188" s="141"/>
      <c r="F188" s="114"/>
      <c r="G188" s="109">
        <v>0</v>
      </c>
      <c r="H188" s="71"/>
      <c r="I188" s="69"/>
    </row>
    <row r="189" spans="1:9" ht="17.25" customHeight="1" x14ac:dyDescent="0.25">
      <c r="A189" s="141" t="s">
        <v>82</v>
      </c>
      <c r="B189" s="141"/>
      <c r="C189" s="141"/>
      <c r="D189" s="141"/>
      <c r="E189" s="141"/>
      <c r="F189" s="114"/>
      <c r="G189" s="109">
        <v>0</v>
      </c>
      <c r="H189" s="71"/>
      <c r="I189" s="69"/>
    </row>
    <row r="190" spans="1:9" ht="17.25" customHeight="1" x14ac:dyDescent="0.25">
      <c r="A190" s="141" t="s">
        <v>321</v>
      </c>
      <c r="B190" s="141"/>
      <c r="C190" s="141"/>
      <c r="D190" s="141"/>
      <c r="E190" s="141"/>
      <c r="F190" s="109">
        <v>1085.97</v>
      </c>
      <c r="G190" s="109">
        <v>1085.97</v>
      </c>
      <c r="H190" s="71"/>
      <c r="I190" s="69"/>
    </row>
    <row r="191" spans="1:9" ht="17.25" customHeight="1" x14ac:dyDescent="0.25">
      <c r="A191" s="169" t="s">
        <v>302</v>
      </c>
      <c r="B191" s="169"/>
      <c r="C191" s="169"/>
      <c r="D191" s="169"/>
      <c r="E191" s="169"/>
      <c r="F191" s="112">
        <f>SUM(F177:F190)</f>
        <v>67908.47</v>
      </c>
      <c r="G191" s="112">
        <f>SUM(G177:G190)</f>
        <v>58303.130000000005</v>
      </c>
      <c r="H191" s="13"/>
      <c r="I191" s="69"/>
    </row>
    <row r="192" spans="1:9" ht="17.25" customHeight="1" x14ac:dyDescent="0.25">
      <c r="A192" s="180" t="s">
        <v>320</v>
      </c>
      <c r="B192" s="181"/>
      <c r="C192" s="181"/>
      <c r="D192" s="181"/>
      <c r="E192" s="182"/>
      <c r="F192" s="129">
        <v>3000</v>
      </c>
      <c r="G192" s="129">
        <v>2000</v>
      </c>
      <c r="H192" s="13"/>
      <c r="I192" s="69"/>
    </row>
    <row r="193" spans="1:9" ht="17.25" customHeight="1" x14ac:dyDescent="0.25">
      <c r="A193" s="177" t="s">
        <v>292</v>
      </c>
      <c r="B193" s="178"/>
      <c r="C193" s="178"/>
      <c r="D193" s="178"/>
      <c r="E193" s="179"/>
      <c r="F193" s="118">
        <v>21430</v>
      </c>
      <c r="G193" s="118">
        <v>19752.009999999998</v>
      </c>
      <c r="H193" s="72"/>
      <c r="I193" s="69"/>
    </row>
    <row r="194" spans="1:9" ht="17.25" customHeight="1" x14ac:dyDescent="0.25">
      <c r="A194" s="177" t="s">
        <v>293</v>
      </c>
      <c r="B194" s="178"/>
      <c r="C194" s="178"/>
      <c r="D194" s="178"/>
      <c r="E194" s="179"/>
      <c r="F194" s="118">
        <v>3785</v>
      </c>
      <c r="G194" s="118">
        <v>3299.25</v>
      </c>
      <c r="H194" s="72"/>
      <c r="I194" s="69"/>
    </row>
    <row r="195" spans="1:9" ht="17.25" customHeight="1" x14ac:dyDescent="0.25">
      <c r="A195" s="141" t="s">
        <v>294</v>
      </c>
      <c r="B195" s="141"/>
      <c r="C195" s="141"/>
      <c r="D195" s="141"/>
      <c r="E195" s="141"/>
      <c r="F195" s="109">
        <v>12314.69</v>
      </c>
      <c r="G195" s="109">
        <v>12032.14</v>
      </c>
      <c r="H195" s="13"/>
      <c r="I195" s="69"/>
    </row>
    <row r="196" spans="1:9" ht="17.25" customHeight="1" x14ac:dyDescent="0.25">
      <c r="A196" s="141" t="s">
        <v>295</v>
      </c>
      <c r="B196" s="141"/>
      <c r="C196" s="141"/>
      <c r="D196" s="141"/>
      <c r="E196" s="141"/>
      <c r="F196" s="109">
        <v>2844.3</v>
      </c>
      <c r="G196" s="109">
        <v>2805.64</v>
      </c>
      <c r="H196" s="13"/>
      <c r="I196" s="69"/>
    </row>
    <row r="197" spans="1:9" ht="17.25" customHeight="1" x14ac:dyDescent="0.25">
      <c r="A197" s="141" t="s">
        <v>296</v>
      </c>
      <c r="B197" s="141"/>
      <c r="C197" s="141"/>
      <c r="D197" s="141"/>
      <c r="E197" s="141"/>
      <c r="F197" s="109">
        <v>25665.81</v>
      </c>
      <c r="G197" s="109">
        <v>25644.19</v>
      </c>
      <c r="H197" s="13"/>
      <c r="I197" s="69"/>
    </row>
    <row r="198" spans="1:9" ht="17.25" customHeight="1" x14ac:dyDescent="0.25">
      <c r="A198" s="141" t="s">
        <v>297</v>
      </c>
      <c r="B198" s="141"/>
      <c r="C198" s="141"/>
      <c r="D198" s="141"/>
      <c r="E198" s="141"/>
      <c r="F198" s="109">
        <v>4548.6000000000004</v>
      </c>
      <c r="G198" s="109">
        <v>4548.09</v>
      </c>
      <c r="H198" s="13"/>
      <c r="I198" s="69"/>
    </row>
    <row r="199" spans="1:9" ht="17.25" customHeight="1" x14ac:dyDescent="0.25">
      <c r="A199" s="141" t="s">
        <v>83</v>
      </c>
      <c r="B199" s="141"/>
      <c r="C199" s="141"/>
      <c r="D199" s="141"/>
      <c r="E199" s="141"/>
      <c r="F199" s="109">
        <v>0</v>
      </c>
      <c r="G199" s="109">
        <v>0</v>
      </c>
      <c r="H199" s="13"/>
      <c r="I199" s="69"/>
    </row>
    <row r="200" spans="1:9" ht="17.25" customHeight="1" x14ac:dyDescent="0.25">
      <c r="A200" s="141" t="s">
        <v>84</v>
      </c>
      <c r="B200" s="141"/>
      <c r="C200" s="141"/>
      <c r="D200" s="141"/>
      <c r="E200" s="141"/>
      <c r="F200" s="109">
        <v>0</v>
      </c>
      <c r="G200" s="109">
        <v>0</v>
      </c>
      <c r="H200" s="13"/>
      <c r="I200" s="69"/>
    </row>
    <row r="201" spans="1:9" ht="17.25" customHeight="1" x14ac:dyDescent="0.25">
      <c r="A201" s="169" t="s">
        <v>85</v>
      </c>
      <c r="B201" s="169"/>
      <c r="C201" s="169"/>
      <c r="D201" s="169"/>
      <c r="E201" s="169"/>
      <c r="F201" s="112">
        <f>SUM(F193:F200)</f>
        <v>70588.400000000009</v>
      </c>
      <c r="G201" s="112">
        <f>SUM(G193:G200)</f>
        <v>68081.319999999992</v>
      </c>
      <c r="H201" s="13"/>
      <c r="I201" s="69"/>
    </row>
    <row r="202" spans="1:9" ht="17.25" customHeight="1" x14ac:dyDescent="0.25">
      <c r="A202" s="141" t="s">
        <v>303</v>
      </c>
      <c r="B202" s="141"/>
      <c r="C202" s="141"/>
      <c r="D202" s="141"/>
      <c r="E202" s="141"/>
      <c r="F202" s="119">
        <f>F201+F191</f>
        <v>138496.87</v>
      </c>
      <c r="G202" s="119">
        <f>G201+G191</f>
        <v>126384.45</v>
      </c>
      <c r="H202" s="13"/>
      <c r="I202" s="69"/>
    </row>
    <row r="203" spans="1:9" ht="17.25" customHeight="1" x14ac:dyDescent="0.25">
      <c r="A203" s="176" t="s">
        <v>291</v>
      </c>
      <c r="B203" s="176"/>
      <c r="C203" s="176"/>
      <c r="D203" s="176"/>
      <c r="E203" s="176"/>
      <c r="F203" s="120">
        <f>F202+F174+F175+F176</f>
        <v>543849.87</v>
      </c>
      <c r="G203" s="120">
        <f>G202+G174+G175+G176</f>
        <v>531737.44999999995</v>
      </c>
      <c r="H203" s="13"/>
      <c r="I203" s="69"/>
    </row>
    <row r="204" spans="1:9" x14ac:dyDescent="0.25">
      <c r="H204" s="69"/>
      <c r="I204" s="69"/>
    </row>
    <row r="205" spans="1:9" x14ac:dyDescent="0.25">
      <c r="H205" s="69"/>
      <c r="I205" s="69"/>
    </row>
    <row r="206" spans="1:9" ht="15.75" x14ac:dyDescent="0.25">
      <c r="D206" s="19"/>
      <c r="E206" s="19"/>
      <c r="F206" s="19"/>
      <c r="G206" s="19"/>
      <c r="H206" s="19"/>
    </row>
    <row r="210" spans="1:8" ht="3" customHeight="1" x14ac:dyDescent="0.25"/>
    <row r="211" spans="1:8" ht="9" customHeight="1" x14ac:dyDescent="0.25"/>
    <row r="212" spans="1:8" ht="9" customHeight="1" x14ac:dyDescent="0.25"/>
    <row r="214" spans="1:8" ht="15.75" customHeight="1" x14ac:dyDescent="0.3">
      <c r="B214" s="10" t="s">
        <v>67</v>
      </c>
    </row>
    <row r="215" spans="1:8" ht="15.75" x14ac:dyDescent="0.25">
      <c r="B215" s="11" t="s">
        <v>86</v>
      </c>
    </row>
    <row r="216" spans="1:8" x14ac:dyDescent="0.25">
      <c r="H216" s="69"/>
    </row>
    <row r="217" spans="1:8" ht="17.25" customHeight="1" x14ac:dyDescent="0.25">
      <c r="A217" s="175" t="s">
        <v>88</v>
      </c>
      <c r="B217" s="175"/>
      <c r="C217" s="175"/>
      <c r="D217" s="175"/>
      <c r="E217" s="175"/>
      <c r="F217" s="14" t="s">
        <v>8</v>
      </c>
      <c r="G217" s="98" t="s">
        <v>87</v>
      </c>
      <c r="H217" s="79"/>
    </row>
    <row r="218" spans="1:8" ht="17.25" customHeight="1" x14ac:dyDescent="0.25">
      <c r="A218" s="175" t="s">
        <v>89</v>
      </c>
      <c r="B218" s="175"/>
      <c r="C218" s="175"/>
      <c r="D218" s="175"/>
      <c r="E218" s="175"/>
      <c r="F218" s="5"/>
      <c r="G218" s="78"/>
      <c r="H218" s="79"/>
    </row>
    <row r="219" spans="1:8" ht="17.25" customHeight="1" x14ac:dyDescent="0.25">
      <c r="A219" s="175" t="s">
        <v>279</v>
      </c>
      <c r="B219" s="175"/>
      <c r="C219" s="175"/>
      <c r="D219" s="175"/>
      <c r="E219" s="175"/>
      <c r="F219" s="118">
        <v>89655.5</v>
      </c>
      <c r="G219" s="121">
        <v>85931.38</v>
      </c>
      <c r="H219" s="80"/>
    </row>
    <row r="220" spans="1:8" ht="17.25" customHeight="1" x14ac:dyDescent="0.25">
      <c r="A220" s="175" t="s">
        <v>280</v>
      </c>
      <c r="B220" s="175"/>
      <c r="C220" s="175"/>
      <c r="D220" s="175"/>
      <c r="E220" s="175"/>
      <c r="F220" s="118">
        <v>30428.76</v>
      </c>
      <c r="G220" s="121">
        <v>30070.62</v>
      </c>
      <c r="H220" s="80"/>
    </row>
    <row r="221" spans="1:8" ht="17.25" customHeight="1" x14ac:dyDescent="0.25">
      <c r="A221" s="175" t="s">
        <v>281</v>
      </c>
      <c r="B221" s="175"/>
      <c r="C221" s="175"/>
      <c r="D221" s="175"/>
      <c r="E221" s="175"/>
      <c r="F221" s="109">
        <v>4200</v>
      </c>
      <c r="G221" s="122">
        <v>2299.13</v>
      </c>
      <c r="H221" s="79"/>
    </row>
    <row r="222" spans="1:8" ht="17.25" customHeight="1" x14ac:dyDescent="0.25">
      <c r="A222" s="175" t="s">
        <v>282</v>
      </c>
      <c r="B222" s="175"/>
      <c r="C222" s="175"/>
      <c r="D222" s="175"/>
      <c r="E222" s="175"/>
      <c r="F222" s="109">
        <v>92167.05</v>
      </c>
      <c r="G222" s="122">
        <v>76202.69</v>
      </c>
      <c r="H222" s="79"/>
    </row>
    <row r="223" spans="1:8" ht="17.25" customHeight="1" x14ac:dyDescent="0.25">
      <c r="A223" s="185" t="s">
        <v>283</v>
      </c>
      <c r="B223" s="186"/>
      <c r="C223" s="186"/>
      <c r="D223" s="186"/>
      <c r="E223" s="187"/>
      <c r="F223" s="109">
        <v>1029</v>
      </c>
      <c r="G223" s="122">
        <v>414</v>
      </c>
      <c r="H223" s="79"/>
    </row>
    <row r="224" spans="1:8" ht="17.25" customHeight="1" x14ac:dyDescent="0.25">
      <c r="A224" s="175" t="s">
        <v>90</v>
      </c>
      <c r="B224" s="175"/>
      <c r="C224" s="175"/>
      <c r="D224" s="175"/>
      <c r="E224" s="175"/>
      <c r="F224" s="109">
        <v>4739.7</v>
      </c>
      <c r="G224" s="122">
        <v>3514.99</v>
      </c>
      <c r="H224" s="79"/>
    </row>
    <row r="225" spans="1:11" ht="17.25" customHeight="1" x14ac:dyDescent="0.25">
      <c r="A225" s="177" t="s">
        <v>249</v>
      </c>
      <c r="B225" s="178"/>
      <c r="C225" s="178"/>
      <c r="D225" s="178"/>
      <c r="E225" s="179"/>
      <c r="F225" s="109">
        <v>1300</v>
      </c>
      <c r="G225" s="122">
        <v>0</v>
      </c>
      <c r="H225" s="79"/>
    </row>
    <row r="226" spans="1:11" ht="17.25" customHeight="1" x14ac:dyDescent="0.25">
      <c r="A226" s="175" t="s">
        <v>91</v>
      </c>
      <c r="B226" s="175"/>
      <c r="C226" s="175"/>
      <c r="D226" s="175"/>
      <c r="E226" s="175"/>
      <c r="F226" s="109">
        <v>58552.3</v>
      </c>
      <c r="G226" s="122">
        <v>53785.69</v>
      </c>
      <c r="H226" s="80"/>
    </row>
    <row r="227" spans="1:11" ht="17.25" customHeight="1" x14ac:dyDescent="0.25">
      <c r="A227" s="175" t="s">
        <v>92</v>
      </c>
      <c r="B227" s="175"/>
      <c r="C227" s="175"/>
      <c r="D227" s="175"/>
      <c r="E227" s="175"/>
      <c r="F227" s="109">
        <v>33578.519999999997</v>
      </c>
      <c r="G227" s="122">
        <v>33578.519999999997</v>
      </c>
      <c r="H227" s="80"/>
    </row>
    <row r="228" spans="1:11" ht="17.25" customHeight="1" x14ac:dyDescent="0.25">
      <c r="A228" s="175" t="s">
        <v>93</v>
      </c>
      <c r="B228" s="175"/>
      <c r="C228" s="175"/>
      <c r="D228" s="175"/>
      <c r="E228" s="175"/>
      <c r="F228" s="109">
        <v>7952</v>
      </c>
      <c r="G228" s="122">
        <v>4783.32</v>
      </c>
      <c r="H228" s="80"/>
    </row>
    <row r="229" spans="1:11" ht="17.25" customHeight="1" x14ac:dyDescent="0.25">
      <c r="A229" s="185" t="s">
        <v>298</v>
      </c>
      <c r="B229" s="186"/>
      <c r="C229" s="186"/>
      <c r="D229" s="186"/>
      <c r="E229" s="187"/>
      <c r="F229" s="109">
        <v>1028</v>
      </c>
      <c r="G229" s="122">
        <v>928.56</v>
      </c>
      <c r="H229" s="80"/>
    </row>
    <row r="230" spans="1:11" ht="17.25" customHeight="1" x14ac:dyDescent="0.25">
      <c r="A230" s="175" t="s">
        <v>94</v>
      </c>
      <c r="B230" s="175"/>
      <c r="C230" s="175"/>
      <c r="D230" s="175"/>
      <c r="E230" s="175"/>
      <c r="F230" s="109">
        <v>10474.06</v>
      </c>
      <c r="G230" s="122">
        <v>10474.06</v>
      </c>
      <c r="H230" s="80"/>
    </row>
    <row r="231" spans="1:11" ht="17.25" customHeight="1" x14ac:dyDescent="0.25">
      <c r="A231" s="175" t="s">
        <v>95</v>
      </c>
      <c r="B231" s="175"/>
      <c r="C231" s="175"/>
      <c r="D231" s="175"/>
      <c r="E231" s="175"/>
      <c r="F231" s="109">
        <v>3263.48</v>
      </c>
      <c r="G231" s="122">
        <v>3238.41</v>
      </c>
      <c r="H231" s="80"/>
    </row>
    <row r="232" spans="1:11" ht="17.25" customHeight="1" x14ac:dyDescent="0.25">
      <c r="A232" s="175" t="s">
        <v>323</v>
      </c>
      <c r="B232" s="175"/>
      <c r="C232" s="175"/>
      <c r="D232" s="175"/>
      <c r="E232" s="175"/>
      <c r="F232" s="109">
        <v>105</v>
      </c>
      <c r="G232" s="122">
        <v>66.680000000000007</v>
      </c>
      <c r="H232" s="80"/>
    </row>
    <row r="233" spans="1:11" ht="17.25" customHeight="1" x14ac:dyDescent="0.25">
      <c r="A233" s="185" t="s">
        <v>285</v>
      </c>
      <c r="B233" s="186"/>
      <c r="C233" s="186"/>
      <c r="D233" s="186"/>
      <c r="E233" s="187"/>
      <c r="F233" s="109">
        <v>7800</v>
      </c>
      <c r="G233" s="122">
        <v>0</v>
      </c>
      <c r="H233" s="80"/>
    </row>
    <row r="234" spans="1:11" ht="17.25" customHeight="1" x14ac:dyDescent="0.25">
      <c r="A234" s="175" t="s">
        <v>96</v>
      </c>
      <c r="B234" s="175"/>
      <c r="C234" s="175"/>
      <c r="D234" s="175"/>
      <c r="E234" s="175"/>
      <c r="F234" s="109">
        <v>7140</v>
      </c>
      <c r="G234" s="122">
        <v>5462.66</v>
      </c>
      <c r="H234" s="80"/>
      <c r="K234" s="89"/>
    </row>
    <row r="235" spans="1:11" ht="17.25" customHeight="1" x14ac:dyDescent="0.25">
      <c r="A235" s="175" t="s">
        <v>284</v>
      </c>
      <c r="B235" s="175"/>
      <c r="C235" s="175"/>
      <c r="D235" s="175"/>
      <c r="E235" s="175"/>
      <c r="F235" s="109">
        <v>18500</v>
      </c>
      <c r="G235" s="122">
        <v>11789.73</v>
      </c>
      <c r="H235" s="80"/>
    </row>
    <row r="236" spans="1:11" ht="17.25" customHeight="1" x14ac:dyDescent="0.25">
      <c r="A236" s="175" t="s">
        <v>97</v>
      </c>
      <c r="B236" s="175"/>
      <c r="C236" s="175"/>
      <c r="D236" s="175"/>
      <c r="E236" s="175"/>
      <c r="F236" s="109">
        <v>73217.03</v>
      </c>
      <c r="G236" s="122">
        <v>71267.179999999993</v>
      </c>
      <c r="H236" s="80"/>
    </row>
    <row r="237" spans="1:11" ht="17.25" customHeight="1" x14ac:dyDescent="0.25">
      <c r="A237" s="175" t="s">
        <v>98</v>
      </c>
      <c r="B237" s="175"/>
      <c r="C237" s="175"/>
      <c r="D237" s="175"/>
      <c r="E237" s="175"/>
      <c r="F237" s="109">
        <v>26609.9</v>
      </c>
      <c r="G237" s="122">
        <v>25311.34</v>
      </c>
      <c r="H237" s="80"/>
    </row>
    <row r="238" spans="1:11" ht="17.25" customHeight="1" x14ac:dyDescent="0.25">
      <c r="A238" s="175" t="s">
        <v>286</v>
      </c>
      <c r="B238" s="175"/>
      <c r="C238" s="175"/>
      <c r="D238" s="175"/>
      <c r="E238" s="175"/>
      <c r="F238" s="109">
        <v>43400</v>
      </c>
      <c r="G238" s="122">
        <v>40500.43</v>
      </c>
      <c r="H238" s="80"/>
    </row>
    <row r="239" spans="1:11" ht="17.25" customHeight="1" x14ac:dyDescent="0.25">
      <c r="A239" s="175" t="s">
        <v>287</v>
      </c>
      <c r="B239" s="175"/>
      <c r="C239" s="175"/>
      <c r="D239" s="175"/>
      <c r="E239" s="175"/>
      <c r="F239" s="109">
        <v>13020.82</v>
      </c>
      <c r="G239" s="122">
        <v>9209.92</v>
      </c>
      <c r="H239" s="80"/>
    </row>
    <row r="240" spans="1:11" ht="17.25" customHeight="1" x14ac:dyDescent="0.25">
      <c r="A240" s="175" t="s">
        <v>288</v>
      </c>
      <c r="B240" s="175"/>
      <c r="C240" s="175"/>
      <c r="D240" s="175"/>
      <c r="E240" s="175"/>
      <c r="F240" s="109">
        <v>63414.52</v>
      </c>
      <c r="G240" s="122">
        <v>60818.42</v>
      </c>
      <c r="H240" s="80"/>
    </row>
    <row r="241" spans="1:8" ht="17.25" customHeight="1" x14ac:dyDescent="0.25">
      <c r="A241" s="175" t="s">
        <v>289</v>
      </c>
      <c r="B241" s="175"/>
      <c r="C241" s="175"/>
      <c r="D241" s="175"/>
      <c r="E241" s="175"/>
      <c r="F241" s="109">
        <v>7400</v>
      </c>
      <c r="G241" s="122">
        <v>5076.21</v>
      </c>
      <c r="H241" s="80"/>
    </row>
    <row r="242" spans="1:8" ht="17.25" customHeight="1" x14ac:dyDescent="0.25">
      <c r="A242" s="175" t="s">
        <v>290</v>
      </c>
      <c r="B242" s="175"/>
      <c r="C242" s="175"/>
      <c r="D242" s="175"/>
      <c r="E242" s="175"/>
      <c r="F242" s="109">
        <v>1600</v>
      </c>
      <c r="G242" s="122">
        <v>3536</v>
      </c>
      <c r="H242" s="80"/>
    </row>
    <row r="243" spans="1:8" ht="17.25" customHeight="1" x14ac:dyDescent="0.25">
      <c r="A243" s="175" t="s">
        <v>299</v>
      </c>
      <c r="B243" s="175"/>
      <c r="C243" s="175"/>
      <c r="D243" s="175"/>
      <c r="E243" s="175"/>
      <c r="F243" s="109">
        <v>10200</v>
      </c>
      <c r="G243" s="122">
        <v>10200</v>
      </c>
      <c r="H243" s="79"/>
    </row>
    <row r="244" spans="1:8" ht="17.25" customHeight="1" x14ac:dyDescent="0.25">
      <c r="A244" s="183" t="s">
        <v>304</v>
      </c>
      <c r="B244" s="183"/>
      <c r="C244" s="183"/>
      <c r="D244" s="183"/>
      <c r="E244" s="183"/>
      <c r="F244" s="123">
        <f>SUM(F218:F242)</f>
        <v>600575.64</v>
      </c>
      <c r="G244" s="124">
        <f>SUM(G218:G242)</f>
        <v>538259.93999999994</v>
      </c>
      <c r="H244" s="80"/>
    </row>
    <row r="245" spans="1:8" ht="17.25" customHeight="1" x14ac:dyDescent="0.25">
      <c r="A245" s="184" t="s">
        <v>291</v>
      </c>
      <c r="B245" s="184"/>
      <c r="C245" s="184"/>
      <c r="D245" s="184"/>
      <c r="E245" s="184"/>
      <c r="F245" s="125">
        <f>F244+F243</f>
        <v>610775.64</v>
      </c>
      <c r="G245" s="125">
        <f>G244+G243</f>
        <v>548459.93999999994</v>
      </c>
      <c r="H245" s="80"/>
    </row>
    <row r="246" spans="1:8" ht="15.75" x14ac:dyDescent="0.25">
      <c r="A246" s="232" t="s">
        <v>331</v>
      </c>
      <c r="B246" s="232"/>
      <c r="C246" s="232"/>
      <c r="D246" s="232"/>
      <c r="E246" s="232"/>
      <c r="F246" s="116">
        <v>-30300</v>
      </c>
      <c r="G246" s="130">
        <v>-29693.22</v>
      </c>
    </row>
    <row r="247" spans="1:8" ht="18.75" x14ac:dyDescent="0.25">
      <c r="A247" s="184" t="s">
        <v>332</v>
      </c>
      <c r="B247" s="184"/>
      <c r="C247" s="184"/>
      <c r="D247" s="184"/>
      <c r="E247" s="184"/>
      <c r="F247" s="125">
        <f>F245+F246</f>
        <v>580475.64</v>
      </c>
      <c r="G247" s="125">
        <f>G245+G246</f>
        <v>518766.72</v>
      </c>
    </row>
    <row r="251" spans="1:8" ht="18.75" x14ac:dyDescent="0.3">
      <c r="A251" s="21"/>
      <c r="B251" s="22" t="s">
        <v>99</v>
      </c>
      <c r="C251" s="21"/>
      <c r="D251" s="21"/>
      <c r="E251" s="21"/>
    </row>
    <row r="252" spans="1:8" x14ac:dyDescent="0.25">
      <c r="A252" s="21"/>
      <c r="B252" s="21"/>
      <c r="C252" s="21"/>
      <c r="D252" s="21"/>
      <c r="E252" s="21"/>
      <c r="H252" s="69"/>
    </row>
    <row r="253" spans="1:8" ht="15.75" customHeight="1" x14ac:dyDescent="0.25">
      <c r="A253" s="175" t="s">
        <v>101</v>
      </c>
      <c r="B253" s="175"/>
      <c r="C253" s="175"/>
      <c r="D253" s="175"/>
      <c r="E253" s="175"/>
      <c r="F253" s="50" t="s">
        <v>8</v>
      </c>
      <c r="G253" s="50" t="s">
        <v>100</v>
      </c>
      <c r="H253" s="81"/>
    </row>
    <row r="254" spans="1:8" ht="15.75" customHeight="1" x14ac:dyDescent="0.25">
      <c r="A254" s="188" t="s">
        <v>324</v>
      </c>
      <c r="B254" s="188"/>
      <c r="C254" s="188"/>
      <c r="D254" s="188"/>
      <c r="E254" s="188"/>
      <c r="F254" s="126">
        <v>8300</v>
      </c>
      <c r="G254" s="126">
        <v>8300</v>
      </c>
      <c r="H254" s="82"/>
    </row>
    <row r="255" spans="1:8" ht="15.75" customHeight="1" x14ac:dyDescent="0.25">
      <c r="A255" s="188" t="s">
        <v>325</v>
      </c>
      <c r="B255" s="188"/>
      <c r="C255" s="188"/>
      <c r="D255" s="188"/>
      <c r="E255" s="188"/>
      <c r="F255" s="126">
        <v>361000</v>
      </c>
      <c r="G255" s="126"/>
      <c r="H255" s="82"/>
    </row>
    <row r="256" spans="1:8" ht="15.75" customHeight="1" x14ac:dyDescent="0.25">
      <c r="A256" s="188" t="s">
        <v>326</v>
      </c>
      <c r="B256" s="188"/>
      <c r="C256" s="188"/>
      <c r="D256" s="188"/>
      <c r="E256" s="188"/>
      <c r="F256" s="126">
        <v>5000</v>
      </c>
      <c r="G256" s="126"/>
      <c r="H256" s="82"/>
    </row>
    <row r="257" spans="1:8" ht="15.75" customHeight="1" x14ac:dyDescent="0.25">
      <c r="A257" s="188" t="s">
        <v>327</v>
      </c>
      <c r="B257" s="188"/>
      <c r="C257" s="188"/>
      <c r="D257" s="188"/>
      <c r="E257" s="188"/>
      <c r="F257" s="126">
        <v>0</v>
      </c>
      <c r="G257" s="126"/>
      <c r="H257" s="82"/>
    </row>
    <row r="258" spans="1:8" ht="15.75" customHeight="1" x14ac:dyDescent="0.25">
      <c r="A258" s="188" t="s">
        <v>328</v>
      </c>
      <c r="B258" s="188"/>
      <c r="C258" s="188"/>
      <c r="D258" s="188"/>
      <c r="E258" s="188"/>
      <c r="F258" s="126">
        <v>179550</v>
      </c>
      <c r="G258" s="126"/>
      <c r="H258" s="82"/>
    </row>
    <row r="259" spans="1:8" ht="15.75" customHeight="1" x14ac:dyDescent="0.25">
      <c r="A259" s="188" t="s">
        <v>329</v>
      </c>
      <c r="B259" s="188"/>
      <c r="C259" s="188"/>
      <c r="D259" s="188"/>
      <c r="E259" s="188"/>
      <c r="F259" s="126">
        <v>194750</v>
      </c>
      <c r="G259" s="126">
        <v>0</v>
      </c>
      <c r="H259" s="82"/>
    </row>
    <row r="260" spans="1:8" ht="15.75" customHeight="1" x14ac:dyDescent="0.25">
      <c r="A260" s="188" t="s">
        <v>330</v>
      </c>
      <c r="B260" s="188"/>
      <c r="C260" s="188"/>
      <c r="D260" s="188"/>
      <c r="E260" s="188"/>
      <c r="F260" s="126">
        <v>170050</v>
      </c>
      <c r="G260" s="126">
        <v>0</v>
      </c>
      <c r="H260" s="82"/>
    </row>
    <row r="261" spans="1:8" ht="15.75" customHeight="1" x14ac:dyDescent="0.25">
      <c r="A261" s="189" t="s">
        <v>20</v>
      </c>
      <c r="B261" s="189"/>
      <c r="C261" s="189"/>
      <c r="D261" s="189"/>
      <c r="E261" s="189"/>
      <c r="F261" s="123">
        <f>SUM(F254:F260)</f>
        <v>918650</v>
      </c>
      <c r="G261" s="123">
        <f>SUM(G254:G260)</f>
        <v>8300</v>
      </c>
      <c r="H261" s="86"/>
    </row>
    <row r="262" spans="1:8" ht="17.25" customHeight="1" x14ac:dyDescent="0.25">
      <c r="A262" s="175" t="s">
        <v>31</v>
      </c>
      <c r="B262" s="175"/>
      <c r="C262" s="175"/>
      <c r="D262" s="175"/>
      <c r="E262" s="175"/>
      <c r="F262" s="119"/>
      <c r="G262" s="119"/>
      <c r="H262" s="83"/>
    </row>
    <row r="263" spans="1:8" ht="15.75" customHeight="1" x14ac:dyDescent="0.25">
      <c r="A263" s="188" t="s">
        <v>324</v>
      </c>
      <c r="B263" s="188"/>
      <c r="C263" s="188"/>
      <c r="D263" s="188"/>
      <c r="E263" s="188"/>
      <c r="F263" s="126">
        <v>1622</v>
      </c>
      <c r="G263" s="126">
        <v>1618.04</v>
      </c>
      <c r="H263" s="82"/>
    </row>
    <row r="264" spans="1:8" ht="15.75" customHeight="1" x14ac:dyDescent="0.25">
      <c r="A264" s="188" t="s">
        <v>325</v>
      </c>
      <c r="B264" s="188"/>
      <c r="C264" s="188"/>
      <c r="D264" s="188"/>
      <c r="E264" s="188"/>
      <c r="F264" s="126">
        <v>28000</v>
      </c>
      <c r="G264" s="126"/>
      <c r="H264" s="82"/>
    </row>
    <row r="265" spans="1:8" ht="15.75" customHeight="1" x14ac:dyDescent="0.25">
      <c r="A265" s="188" t="s">
        <v>326</v>
      </c>
      <c r="B265" s="188"/>
      <c r="C265" s="188"/>
      <c r="D265" s="188"/>
      <c r="E265" s="188"/>
      <c r="F265" s="126">
        <v>1000</v>
      </c>
      <c r="G265" s="126"/>
      <c r="H265" s="82"/>
    </row>
    <row r="266" spans="1:8" ht="15.75" customHeight="1" x14ac:dyDescent="0.25">
      <c r="A266" s="188" t="s">
        <v>327</v>
      </c>
      <c r="B266" s="188"/>
      <c r="C266" s="188"/>
      <c r="D266" s="188"/>
      <c r="E266" s="188"/>
      <c r="F266" s="126"/>
      <c r="G266" s="126"/>
      <c r="H266" s="82"/>
    </row>
    <row r="267" spans="1:8" ht="15.75" customHeight="1" x14ac:dyDescent="0.25">
      <c r="A267" s="188" t="s">
        <v>328</v>
      </c>
      <c r="B267" s="188"/>
      <c r="C267" s="188"/>
      <c r="D267" s="188"/>
      <c r="E267" s="188"/>
      <c r="F267" s="127">
        <v>9450</v>
      </c>
      <c r="G267" s="126">
        <v>0</v>
      </c>
      <c r="H267" s="82"/>
    </row>
    <row r="268" spans="1:8" ht="15.75" customHeight="1" x14ac:dyDescent="0.25">
      <c r="A268" s="188" t="s">
        <v>329</v>
      </c>
      <c r="B268" s="188"/>
      <c r="C268" s="188"/>
      <c r="D268" s="188"/>
      <c r="E268" s="188"/>
      <c r="F268" s="127">
        <v>10500</v>
      </c>
      <c r="G268" s="126">
        <v>0</v>
      </c>
      <c r="H268" s="82"/>
    </row>
    <row r="269" spans="1:8" ht="15.75" customHeight="1" x14ac:dyDescent="0.25">
      <c r="A269" s="188" t="s">
        <v>330</v>
      </c>
      <c r="B269" s="188"/>
      <c r="C269" s="188"/>
      <c r="D269" s="188"/>
      <c r="E269" s="188"/>
      <c r="F269" s="127">
        <v>8950</v>
      </c>
      <c r="G269" s="126">
        <v>0</v>
      </c>
      <c r="H269" s="82"/>
    </row>
    <row r="270" spans="1:8" ht="15.75" customHeight="1" x14ac:dyDescent="0.25">
      <c r="A270" s="183" t="s">
        <v>20</v>
      </c>
      <c r="B270" s="183"/>
      <c r="C270" s="183"/>
      <c r="D270" s="183"/>
      <c r="E270" s="183"/>
      <c r="F270" s="123">
        <f>SUM(F263:F269)</f>
        <v>59522</v>
      </c>
      <c r="G270" s="123">
        <f>SUM(G263:G269)</f>
        <v>1618.04</v>
      </c>
      <c r="H270" s="86"/>
    </row>
    <row r="271" spans="1:8" ht="15.75" customHeight="1" x14ac:dyDescent="0.25">
      <c r="A271" s="184" t="s">
        <v>102</v>
      </c>
      <c r="B271" s="184"/>
      <c r="C271" s="184"/>
      <c r="D271" s="184"/>
      <c r="E271" s="184"/>
      <c r="F271" s="125">
        <f>F261+F270</f>
        <v>978172</v>
      </c>
      <c r="G271" s="125">
        <f>G261+G270</f>
        <v>9918.0400000000009</v>
      </c>
      <c r="H271" s="86"/>
    </row>
    <row r="274" spans="1:8" ht="18.75" x14ac:dyDescent="0.3">
      <c r="A274" s="21"/>
      <c r="B274" s="22" t="s">
        <v>103</v>
      </c>
      <c r="C274" s="21"/>
      <c r="D274" s="21"/>
      <c r="E274" s="21"/>
    </row>
    <row r="275" spans="1:8" x14ac:dyDescent="0.25">
      <c r="A275" s="21"/>
      <c r="B275" s="21"/>
      <c r="C275" s="21"/>
      <c r="D275" s="21"/>
      <c r="E275" s="21"/>
      <c r="H275" s="69"/>
    </row>
    <row r="276" spans="1:8" ht="17.25" customHeight="1" x14ac:dyDescent="0.25">
      <c r="A276" s="175" t="s">
        <v>104</v>
      </c>
      <c r="B276" s="175"/>
      <c r="C276" s="175"/>
      <c r="D276" s="175"/>
      <c r="E276" s="175"/>
      <c r="F276" s="50" t="s">
        <v>8</v>
      </c>
      <c r="G276" s="50" t="s">
        <v>87</v>
      </c>
      <c r="H276" s="84"/>
    </row>
    <row r="277" spans="1:8" ht="17.25" customHeight="1" x14ac:dyDescent="0.25">
      <c r="A277" s="175" t="s">
        <v>105</v>
      </c>
      <c r="B277" s="175"/>
      <c r="C277" s="175"/>
      <c r="D277" s="175"/>
      <c r="E277" s="175"/>
      <c r="F277" s="51">
        <v>0</v>
      </c>
      <c r="G277" s="51">
        <v>0</v>
      </c>
      <c r="H277" s="84"/>
    </row>
    <row r="278" spans="1:8" ht="17.25" customHeight="1" x14ac:dyDescent="0.25">
      <c r="A278" s="174" t="s">
        <v>106</v>
      </c>
      <c r="B278" s="174"/>
      <c r="C278" s="174"/>
      <c r="D278" s="174"/>
      <c r="E278" s="174"/>
      <c r="F278" s="96">
        <f>F277</f>
        <v>0</v>
      </c>
      <c r="G278" s="96">
        <f>G277</f>
        <v>0</v>
      </c>
      <c r="H278" s="87"/>
    </row>
    <row r="279" spans="1:8" ht="17.25" customHeight="1" x14ac:dyDescent="0.25">
      <c r="A279" s="21"/>
      <c r="B279" s="21"/>
      <c r="C279" s="21"/>
      <c r="D279" s="21"/>
      <c r="E279" s="21"/>
      <c r="F279" s="21"/>
      <c r="G279" s="21"/>
      <c r="H279" s="85"/>
    </row>
    <row r="280" spans="1:8" ht="17.25" customHeight="1" x14ac:dyDescent="0.25">
      <c r="A280" s="190"/>
      <c r="B280" s="190"/>
      <c r="C280" s="190"/>
      <c r="D280" s="190"/>
      <c r="E280" s="190"/>
      <c r="F280" s="84"/>
      <c r="G280" s="84"/>
      <c r="H280" s="84"/>
    </row>
    <row r="284" spans="1:8" ht="18.75" x14ac:dyDescent="0.3">
      <c r="A284" s="21"/>
      <c r="B284" s="22" t="s">
        <v>107</v>
      </c>
      <c r="C284" s="21"/>
      <c r="D284" s="21"/>
      <c r="E284" s="21"/>
    </row>
    <row r="285" spans="1:8" x14ac:dyDescent="0.25">
      <c r="A285" s="21"/>
      <c r="B285" s="21"/>
      <c r="C285" s="21"/>
      <c r="D285" s="21"/>
      <c r="E285" s="21"/>
      <c r="H285" s="69"/>
    </row>
    <row r="286" spans="1:8" ht="17.25" customHeight="1" x14ac:dyDescent="0.25">
      <c r="A286" s="191"/>
      <c r="B286" s="192"/>
      <c r="C286" s="192"/>
      <c r="D286" s="192"/>
      <c r="E286" s="193"/>
      <c r="F286" s="50" t="s">
        <v>108</v>
      </c>
      <c r="G286" s="50" t="s">
        <v>109</v>
      </c>
      <c r="H286" s="13"/>
    </row>
    <row r="287" spans="1:8" ht="17.25" customHeight="1" x14ac:dyDescent="0.25">
      <c r="A287" s="175" t="s">
        <v>110</v>
      </c>
      <c r="B287" s="175"/>
      <c r="C287" s="175"/>
      <c r="D287" s="175"/>
      <c r="E287" s="175"/>
      <c r="F287" s="128">
        <f>G136</f>
        <v>1081240.6299999999</v>
      </c>
      <c r="G287" s="128">
        <f>G203+G247</f>
        <v>1050504.17</v>
      </c>
      <c r="H287" s="88"/>
    </row>
    <row r="288" spans="1:8" ht="17.25" customHeight="1" x14ac:dyDescent="0.25">
      <c r="A288" s="175" t="s">
        <v>111</v>
      </c>
      <c r="B288" s="175"/>
      <c r="C288" s="175"/>
      <c r="D288" s="175"/>
      <c r="E288" s="175"/>
      <c r="F288" s="128">
        <f>G155</f>
        <v>29699.31</v>
      </c>
      <c r="G288" s="128">
        <f>G271</f>
        <v>9918.0400000000009</v>
      </c>
      <c r="H288" s="13"/>
    </row>
    <row r="289" spans="1:8" ht="17.25" customHeight="1" x14ac:dyDescent="0.25">
      <c r="A289" s="175" t="s">
        <v>112</v>
      </c>
      <c r="B289" s="175"/>
      <c r="C289" s="175"/>
      <c r="D289" s="175"/>
      <c r="E289" s="175"/>
      <c r="F289" s="128">
        <f>SUM(F287:F288)</f>
        <v>1110939.94</v>
      </c>
      <c r="G289" s="128">
        <f>SUM(G287:G288)</f>
        <v>1060422.21</v>
      </c>
      <c r="H289" s="88"/>
    </row>
    <row r="290" spans="1:8" ht="17.25" customHeight="1" x14ac:dyDescent="0.25">
      <c r="A290" s="175" t="s">
        <v>113</v>
      </c>
      <c r="B290" s="175"/>
      <c r="C290" s="175"/>
      <c r="D290" s="175"/>
      <c r="E290" s="175"/>
      <c r="F290" s="128">
        <f>G164</f>
        <v>0</v>
      </c>
      <c r="G290" s="128">
        <f>G278</f>
        <v>0</v>
      </c>
      <c r="H290" s="88"/>
    </row>
    <row r="291" spans="1:8" ht="15.75" x14ac:dyDescent="0.25">
      <c r="A291" s="175" t="s">
        <v>112</v>
      </c>
      <c r="B291" s="175"/>
      <c r="C291" s="175"/>
      <c r="D291" s="175"/>
      <c r="E291" s="175"/>
      <c r="F291" s="128">
        <f>F290+F289</f>
        <v>1110939.94</v>
      </c>
      <c r="G291" s="128">
        <f>SUM(G289:G290)</f>
        <v>1060422.21</v>
      </c>
      <c r="H291" s="69"/>
    </row>
    <row r="292" spans="1:8" ht="15.75" x14ac:dyDescent="0.25">
      <c r="A292" s="97"/>
      <c r="B292" s="97"/>
      <c r="C292" s="97"/>
      <c r="D292" s="97"/>
      <c r="E292" s="97"/>
      <c r="F292" s="91"/>
      <c r="G292" s="91"/>
      <c r="H292" s="69"/>
    </row>
    <row r="293" spans="1:8" x14ac:dyDescent="0.25">
      <c r="D293" t="s">
        <v>333</v>
      </c>
      <c r="G293" s="131">
        <f>F291-G291</f>
        <v>50517.729999999981</v>
      </c>
    </row>
    <row r="298" spans="1:8" x14ac:dyDescent="0.25">
      <c r="D298" s="102" t="s">
        <v>334</v>
      </c>
      <c r="E298" s="102"/>
      <c r="F298" s="102"/>
      <c r="G298" s="132">
        <f>G293-G295-G296-G297</f>
        <v>50517.729999999981</v>
      </c>
    </row>
    <row r="299" spans="1:8" x14ac:dyDescent="0.25">
      <c r="D299" s="102"/>
      <c r="E299" s="102"/>
      <c r="F299" s="102"/>
      <c r="G299" s="103"/>
    </row>
    <row r="300" spans="1:8" x14ac:dyDescent="0.25">
      <c r="D300" s="102"/>
      <c r="E300" s="102"/>
      <c r="F300" s="102"/>
      <c r="G300" s="103"/>
    </row>
    <row r="301" spans="1:8" x14ac:dyDescent="0.25">
      <c r="D301" s="102"/>
      <c r="E301" s="102"/>
      <c r="F301" s="102"/>
      <c r="G301" s="103"/>
    </row>
    <row r="302" spans="1:8" x14ac:dyDescent="0.25">
      <c r="D302" s="102"/>
      <c r="E302" s="102"/>
      <c r="F302" s="102"/>
      <c r="G302" s="103"/>
    </row>
    <row r="303" spans="1:8" x14ac:dyDescent="0.25">
      <c r="D303" s="102"/>
      <c r="E303" s="102"/>
      <c r="F303" s="102"/>
      <c r="G303" s="103"/>
    </row>
    <row r="304" spans="1:8" x14ac:dyDescent="0.25">
      <c r="D304" s="102"/>
      <c r="E304" s="102"/>
      <c r="F304" s="102"/>
      <c r="G304" s="103"/>
    </row>
    <row r="305" spans="1:7" x14ac:dyDescent="0.25">
      <c r="D305" s="102"/>
      <c r="E305" s="102"/>
      <c r="F305" s="102"/>
      <c r="G305" s="103"/>
    </row>
    <row r="307" spans="1:7" ht="18.75" x14ac:dyDescent="0.3">
      <c r="B307" s="23" t="s">
        <v>335</v>
      </c>
    </row>
    <row r="308" spans="1:7" x14ac:dyDescent="0.25">
      <c r="B308" s="21"/>
    </row>
    <row r="309" spans="1:7" ht="18.75" x14ac:dyDescent="0.3">
      <c r="B309" s="23" t="s">
        <v>114</v>
      </c>
    </row>
    <row r="311" spans="1:7" ht="17.25" customHeight="1" x14ac:dyDescent="0.25">
      <c r="A311" s="175" t="s">
        <v>114</v>
      </c>
      <c r="B311" s="175"/>
      <c r="C311" s="175"/>
      <c r="D311" s="175"/>
      <c r="E311" s="175"/>
      <c r="F311" s="14" t="s">
        <v>115</v>
      </c>
    </row>
    <row r="312" spans="1:7" ht="17.25" customHeight="1" x14ac:dyDescent="0.25">
      <c r="A312" s="175" t="s">
        <v>116</v>
      </c>
      <c r="B312" s="175"/>
      <c r="C312" s="175"/>
      <c r="D312" s="175"/>
      <c r="E312" s="175"/>
      <c r="F312" s="94">
        <v>0</v>
      </c>
    </row>
    <row r="313" spans="1:7" ht="17.25" customHeight="1" x14ac:dyDescent="0.25">
      <c r="A313" s="175" t="s">
        <v>117</v>
      </c>
      <c r="B313" s="175"/>
      <c r="C313" s="175"/>
      <c r="D313" s="175"/>
      <c r="E313" s="175"/>
      <c r="F313" s="94">
        <v>47.35</v>
      </c>
    </row>
    <row r="314" spans="1:7" ht="17.25" customHeight="1" x14ac:dyDescent="0.25">
      <c r="A314" s="175" t="s">
        <v>118</v>
      </c>
      <c r="B314" s="175"/>
      <c r="C314" s="175"/>
      <c r="D314" s="175"/>
      <c r="E314" s="175"/>
      <c r="F314" s="94">
        <v>1120.3699999999999</v>
      </c>
    </row>
    <row r="315" spans="1:7" ht="17.25" customHeight="1" x14ac:dyDescent="0.25">
      <c r="A315" s="175" t="s">
        <v>119</v>
      </c>
      <c r="B315" s="175"/>
      <c r="C315" s="175"/>
      <c r="D315" s="175"/>
      <c r="E315" s="175"/>
      <c r="F315" s="94">
        <v>1000.86</v>
      </c>
    </row>
    <row r="316" spans="1:7" ht="17.25" customHeight="1" x14ac:dyDescent="0.25">
      <c r="A316" s="175" t="s">
        <v>120</v>
      </c>
      <c r="B316" s="175"/>
      <c r="C316" s="175"/>
      <c r="D316" s="175"/>
      <c r="E316" s="175"/>
      <c r="F316" s="94">
        <v>0</v>
      </c>
    </row>
    <row r="317" spans="1:7" ht="17.25" customHeight="1" x14ac:dyDescent="0.25">
      <c r="A317" s="175" t="s">
        <v>121</v>
      </c>
      <c r="B317" s="175"/>
      <c r="C317" s="175"/>
      <c r="D317" s="175"/>
      <c r="E317" s="175"/>
      <c r="F317" s="94">
        <v>0</v>
      </c>
    </row>
    <row r="318" spans="1:7" ht="17.25" customHeight="1" x14ac:dyDescent="0.25">
      <c r="A318" s="175" t="s">
        <v>122</v>
      </c>
      <c r="B318" s="175"/>
      <c r="C318" s="175"/>
      <c r="D318" s="175"/>
      <c r="E318" s="175"/>
      <c r="F318" s="94">
        <v>107355.9</v>
      </c>
    </row>
    <row r="319" spans="1:7" ht="17.25" customHeight="1" x14ac:dyDescent="0.25">
      <c r="A319" s="175" t="s">
        <v>123</v>
      </c>
      <c r="B319" s="175"/>
      <c r="C319" s="175"/>
      <c r="D319" s="175"/>
      <c r="E319" s="175"/>
      <c r="F319" s="94">
        <v>9359.7199999999993</v>
      </c>
    </row>
    <row r="320" spans="1:7" ht="17.25" customHeight="1" x14ac:dyDescent="0.25">
      <c r="A320" s="174" t="s">
        <v>124</v>
      </c>
      <c r="B320" s="174"/>
      <c r="C320" s="174"/>
      <c r="D320" s="174"/>
      <c r="E320" s="174"/>
      <c r="F320" s="95">
        <f>SUM(F312:F319)</f>
        <v>118884.2</v>
      </c>
    </row>
    <row r="321" spans="1:6" x14ac:dyDescent="0.25">
      <c r="A321" s="21"/>
      <c r="B321" s="21"/>
      <c r="C321" s="21"/>
      <c r="D321" s="21"/>
      <c r="E321" s="21"/>
    </row>
    <row r="322" spans="1:6" x14ac:dyDescent="0.25">
      <c r="A322" s="21"/>
      <c r="B322" s="21"/>
      <c r="C322" s="21"/>
      <c r="D322" s="21"/>
      <c r="E322" s="21"/>
    </row>
    <row r="323" spans="1:6" x14ac:dyDescent="0.25">
      <c r="A323" s="21"/>
      <c r="B323" s="21"/>
      <c r="C323" s="21"/>
      <c r="D323" s="21"/>
      <c r="E323" s="21"/>
    </row>
    <row r="324" spans="1:6" ht="15.75" customHeight="1" x14ac:dyDescent="0.3">
      <c r="A324" s="21"/>
      <c r="B324" s="23" t="s">
        <v>129</v>
      </c>
      <c r="C324" s="21"/>
      <c r="D324" s="21"/>
      <c r="E324" s="21"/>
    </row>
    <row r="325" spans="1:6" x14ac:dyDescent="0.25">
      <c r="A325" s="21"/>
      <c r="B325" s="21"/>
      <c r="C325" s="21"/>
      <c r="D325" s="21"/>
      <c r="E325" s="21"/>
    </row>
    <row r="326" spans="1:6" ht="17.25" customHeight="1" x14ac:dyDescent="0.25">
      <c r="A326" s="175" t="s">
        <v>125</v>
      </c>
      <c r="B326" s="175"/>
      <c r="C326" s="175"/>
      <c r="D326" s="175"/>
      <c r="E326" s="175"/>
      <c r="F326" s="90">
        <v>1467.2</v>
      </c>
    </row>
    <row r="327" spans="1:6" ht="17.25" customHeight="1" x14ac:dyDescent="0.25">
      <c r="A327" s="175" t="s">
        <v>126</v>
      </c>
      <c r="B327" s="175"/>
      <c r="C327" s="175"/>
      <c r="D327" s="175"/>
      <c r="E327" s="175"/>
      <c r="F327" s="90">
        <v>2511.7800000000002</v>
      </c>
    </row>
    <row r="328" spans="1:6" ht="17.25" customHeight="1" x14ac:dyDescent="0.25">
      <c r="A328" s="175" t="s">
        <v>301</v>
      </c>
      <c r="B328" s="175"/>
      <c r="C328" s="175"/>
      <c r="D328" s="175"/>
      <c r="E328" s="175"/>
      <c r="F328" s="90">
        <v>202.65</v>
      </c>
    </row>
    <row r="329" spans="1:6" ht="17.25" customHeight="1" x14ac:dyDescent="0.25">
      <c r="A329" s="174" t="s">
        <v>127</v>
      </c>
      <c r="B329" s="174"/>
      <c r="C329" s="174"/>
      <c r="D329" s="174"/>
      <c r="E329" s="174"/>
      <c r="F329" s="92">
        <f>F327+F326+F328</f>
        <v>4181.63</v>
      </c>
    </row>
    <row r="330" spans="1:6" ht="17.25" customHeight="1" x14ac:dyDescent="0.25">
      <c r="A330" s="184" t="s">
        <v>128</v>
      </c>
      <c r="B330" s="184"/>
      <c r="C330" s="184"/>
      <c r="D330" s="184"/>
      <c r="E330" s="184"/>
      <c r="F330" s="93">
        <f>F329+F320</f>
        <v>123065.83</v>
      </c>
    </row>
    <row r="331" spans="1:6" x14ac:dyDescent="0.25">
      <c r="F331" s="20"/>
    </row>
    <row r="332" spans="1:6" x14ac:dyDescent="0.25">
      <c r="F332" s="20"/>
    </row>
    <row r="333" spans="1:6" x14ac:dyDescent="0.25">
      <c r="F333" s="20"/>
    </row>
    <row r="334" spans="1:6" x14ac:dyDescent="0.25">
      <c r="F334" s="20"/>
    </row>
    <row r="335" spans="1:6" x14ac:dyDescent="0.25">
      <c r="F335" s="20"/>
    </row>
    <row r="337" spans="1:19" ht="18.75" x14ac:dyDescent="0.3">
      <c r="A337" s="23" t="s">
        <v>336</v>
      </c>
    </row>
    <row r="338" spans="1:19" ht="18.75" x14ac:dyDescent="0.3">
      <c r="A338" s="22"/>
    </row>
    <row r="339" spans="1:19" ht="18.75" x14ac:dyDescent="0.3">
      <c r="A339" s="22"/>
    </row>
    <row r="340" spans="1:19" ht="18.75" x14ac:dyDescent="0.3">
      <c r="A340" s="23" t="s">
        <v>130</v>
      </c>
    </row>
    <row r="341" spans="1:19" x14ac:dyDescent="0.25">
      <c r="A341" s="3"/>
      <c r="B341" s="3"/>
      <c r="C341" s="3"/>
      <c r="D341" s="3"/>
      <c r="E341" s="3"/>
      <c r="F341" s="3"/>
    </row>
    <row r="342" spans="1:19" ht="17.25" customHeight="1" x14ac:dyDescent="0.25">
      <c r="A342" s="24" t="s">
        <v>158</v>
      </c>
      <c r="B342" s="25"/>
      <c r="C342" s="25"/>
      <c r="D342" s="25"/>
      <c r="E342" s="25"/>
      <c r="F342" s="25"/>
      <c r="G342" s="26"/>
      <c r="H342" s="201">
        <f>G113</f>
        <v>411289.16</v>
      </c>
      <c r="I342" s="201"/>
    </row>
    <row r="343" spans="1:19" ht="17.25" customHeight="1" x14ac:dyDescent="0.25">
      <c r="A343" s="194" t="s">
        <v>250</v>
      </c>
      <c r="B343" s="194"/>
      <c r="C343" s="194"/>
      <c r="D343" s="194"/>
      <c r="E343" s="194"/>
      <c r="F343" s="194"/>
      <c r="G343" s="194"/>
      <c r="H343" s="201">
        <f>G83</f>
        <v>800</v>
      </c>
      <c r="I343" s="201"/>
      <c r="K343" s="17"/>
    </row>
    <row r="344" spans="1:19" ht="17.25" customHeight="1" x14ac:dyDescent="0.25">
      <c r="A344" s="194" t="s">
        <v>159</v>
      </c>
      <c r="B344" s="194"/>
      <c r="C344" s="194"/>
      <c r="D344" s="194"/>
      <c r="E344" s="194"/>
      <c r="F344" s="194"/>
      <c r="G344" s="194"/>
      <c r="H344" s="201">
        <f>G81</f>
        <v>386250</v>
      </c>
      <c r="I344" s="201"/>
      <c r="K344" s="17"/>
      <c r="Q344" s="17"/>
    </row>
    <row r="345" spans="1:19" ht="17.25" customHeight="1" x14ac:dyDescent="0.25">
      <c r="A345" s="194" t="s">
        <v>131</v>
      </c>
      <c r="B345" s="194"/>
      <c r="C345" s="194"/>
      <c r="D345" s="194"/>
      <c r="E345" s="194"/>
      <c r="F345" s="194"/>
      <c r="G345" s="26"/>
      <c r="H345" s="201">
        <f>G84</f>
        <v>150</v>
      </c>
      <c r="I345" s="201"/>
      <c r="K345" s="17"/>
      <c r="O345" s="17"/>
      <c r="P345" s="17"/>
    </row>
    <row r="346" spans="1:19" ht="17.25" customHeight="1" x14ac:dyDescent="0.25">
      <c r="A346" s="194" t="s">
        <v>132</v>
      </c>
      <c r="B346" s="194"/>
      <c r="C346" s="194"/>
      <c r="D346" s="194"/>
      <c r="E346" s="194"/>
      <c r="F346" s="194"/>
      <c r="G346" s="26"/>
      <c r="H346" s="201">
        <f>G97</f>
        <v>11938.13</v>
      </c>
      <c r="I346" s="201"/>
      <c r="K346" s="17"/>
      <c r="S346" s="17"/>
    </row>
    <row r="347" spans="1:19" ht="17.25" customHeight="1" x14ac:dyDescent="0.25">
      <c r="A347" s="194" t="s">
        <v>133</v>
      </c>
      <c r="B347" s="194"/>
      <c r="C347" s="194"/>
      <c r="D347" s="194"/>
      <c r="E347" s="194"/>
      <c r="F347" s="194"/>
      <c r="G347" s="26"/>
      <c r="H347" s="201">
        <f>G98</f>
        <v>2106.7399999999998</v>
      </c>
      <c r="I347" s="201"/>
      <c r="K347" s="17"/>
      <c r="Q347" s="18"/>
    </row>
    <row r="348" spans="1:19" ht="17.25" customHeight="1" x14ac:dyDescent="0.25">
      <c r="A348" s="194" t="s">
        <v>134</v>
      </c>
      <c r="B348" s="194"/>
      <c r="C348" s="194"/>
      <c r="D348" s="194"/>
      <c r="E348" s="194"/>
      <c r="F348" s="194"/>
      <c r="G348" s="26"/>
      <c r="H348" s="201">
        <f>G85</f>
        <v>2335.12</v>
      </c>
      <c r="I348" s="201"/>
      <c r="K348" s="17"/>
      <c r="L348" s="17"/>
    </row>
    <row r="349" spans="1:19" ht="17.25" customHeight="1" x14ac:dyDescent="0.25">
      <c r="A349" s="194" t="s">
        <v>251</v>
      </c>
      <c r="B349" s="194"/>
      <c r="C349" s="194"/>
      <c r="D349" s="194"/>
      <c r="E349" s="194"/>
      <c r="F349" s="194"/>
      <c r="G349" s="26"/>
      <c r="H349" s="201">
        <f>G86</f>
        <v>608.07000000000005</v>
      </c>
      <c r="I349" s="201"/>
      <c r="K349" s="17"/>
      <c r="Q349" s="17"/>
    </row>
    <row r="350" spans="1:19" ht="17.25" customHeight="1" x14ac:dyDescent="0.25">
      <c r="A350" s="194" t="s">
        <v>135</v>
      </c>
      <c r="B350" s="194"/>
      <c r="C350" s="194"/>
      <c r="D350" s="194"/>
      <c r="E350" s="194"/>
      <c r="F350" s="26"/>
      <c r="G350" s="26"/>
      <c r="H350" s="201">
        <f>G88</f>
        <v>21400.2</v>
      </c>
      <c r="I350" s="201"/>
      <c r="K350" s="17"/>
      <c r="R350" s="17"/>
    </row>
    <row r="351" spans="1:19" ht="17.25" customHeight="1" x14ac:dyDescent="0.25">
      <c r="A351" s="24" t="s">
        <v>136</v>
      </c>
      <c r="B351" s="24"/>
      <c r="C351" s="24"/>
      <c r="D351" s="24"/>
      <c r="E351" s="25"/>
      <c r="F351" s="25"/>
      <c r="G351" s="26"/>
      <c r="H351" s="201">
        <f>G89</f>
        <v>21541.01</v>
      </c>
      <c r="I351" s="201"/>
      <c r="K351" s="17"/>
      <c r="P351" s="18"/>
    </row>
    <row r="352" spans="1:19" ht="17.25" customHeight="1" x14ac:dyDescent="0.25">
      <c r="A352" s="55" t="s">
        <v>269</v>
      </c>
      <c r="B352" s="24"/>
      <c r="C352" s="24"/>
      <c r="D352" s="24"/>
      <c r="E352" s="24"/>
      <c r="F352" s="24"/>
      <c r="G352" s="27"/>
      <c r="H352" s="201">
        <f>G90</f>
        <v>4299.3999999999996</v>
      </c>
      <c r="I352" s="201"/>
      <c r="K352" s="17"/>
      <c r="N352" s="17"/>
    </row>
    <row r="353" spans="1:15" ht="17.25" customHeight="1" x14ac:dyDescent="0.25">
      <c r="A353" s="194" t="s">
        <v>137</v>
      </c>
      <c r="B353" s="194"/>
      <c r="C353" s="194"/>
      <c r="D353" s="194"/>
      <c r="E353" s="194"/>
      <c r="F353" s="194"/>
      <c r="G353" s="26"/>
      <c r="H353" s="201">
        <f>G82</f>
        <v>20622</v>
      </c>
      <c r="I353" s="201"/>
      <c r="K353" s="17"/>
    </row>
    <row r="354" spans="1:15" ht="15.75" x14ac:dyDescent="0.25">
      <c r="H354" s="65"/>
      <c r="I354" s="65"/>
      <c r="K354" s="17"/>
      <c r="O354" s="17"/>
    </row>
    <row r="355" spans="1:15" x14ac:dyDescent="0.25">
      <c r="H355" s="65"/>
      <c r="I355" s="65"/>
    </row>
    <row r="356" spans="1:15" ht="15.75" x14ac:dyDescent="0.25">
      <c r="F356" s="17"/>
      <c r="H356" s="65"/>
      <c r="I356" s="65"/>
    </row>
    <row r="357" spans="1:15" x14ac:dyDescent="0.25">
      <c r="H357" s="65"/>
      <c r="I357" s="65"/>
    </row>
    <row r="358" spans="1:15" x14ac:dyDescent="0.25">
      <c r="H358" s="65"/>
      <c r="I358" s="65"/>
    </row>
    <row r="359" spans="1:15" ht="17.25" customHeight="1" x14ac:dyDescent="0.25">
      <c r="A359" s="194" t="s">
        <v>138</v>
      </c>
      <c r="B359" s="194"/>
      <c r="C359" s="194"/>
      <c r="D359" s="194"/>
      <c r="E359" s="194"/>
      <c r="F359" s="194"/>
      <c r="G359" s="194"/>
      <c r="H359" s="146">
        <f>G91</f>
        <v>707.66</v>
      </c>
      <c r="I359" s="146"/>
    </row>
    <row r="360" spans="1:15" ht="17.25" customHeight="1" x14ac:dyDescent="0.25">
      <c r="A360" s="194" t="s">
        <v>139</v>
      </c>
      <c r="B360" s="194"/>
      <c r="C360" s="194"/>
      <c r="D360" s="194"/>
      <c r="E360" s="194"/>
      <c r="F360" s="194"/>
      <c r="G360" s="194"/>
      <c r="H360" s="146">
        <v>0</v>
      </c>
      <c r="I360" s="146"/>
    </row>
    <row r="361" spans="1:15" ht="17.25" customHeight="1" x14ac:dyDescent="0.25">
      <c r="A361" s="194" t="s">
        <v>140</v>
      </c>
      <c r="B361" s="194"/>
      <c r="C361" s="194"/>
      <c r="D361" s="194"/>
      <c r="E361" s="194"/>
      <c r="F361" s="194"/>
      <c r="G361" s="194"/>
      <c r="H361" s="146">
        <v>0</v>
      </c>
      <c r="I361" s="146"/>
    </row>
    <row r="362" spans="1:15" ht="17.25" customHeight="1" x14ac:dyDescent="0.25">
      <c r="A362" s="194" t="s">
        <v>141</v>
      </c>
      <c r="B362" s="194"/>
      <c r="C362" s="194"/>
      <c r="D362" s="194"/>
      <c r="E362" s="194"/>
      <c r="F362" s="194"/>
      <c r="G362" s="194"/>
      <c r="H362" s="146">
        <v>0</v>
      </c>
      <c r="I362" s="146"/>
    </row>
    <row r="363" spans="1:15" ht="17.25" customHeight="1" x14ac:dyDescent="0.25">
      <c r="A363" s="194" t="s">
        <v>142</v>
      </c>
      <c r="B363" s="194"/>
      <c r="C363" s="194"/>
      <c r="D363" s="194"/>
      <c r="E363" s="194"/>
      <c r="F363" s="194"/>
      <c r="G363" s="194"/>
      <c r="H363" s="146">
        <f t="shared" ref="H363:H368" si="0">G99</f>
        <v>36436</v>
      </c>
      <c r="I363" s="146"/>
    </row>
    <row r="364" spans="1:15" ht="17.25" customHeight="1" x14ac:dyDescent="0.25">
      <c r="A364" s="194" t="s">
        <v>143</v>
      </c>
      <c r="B364" s="194"/>
      <c r="C364" s="194"/>
      <c r="D364" s="194"/>
      <c r="E364" s="194"/>
      <c r="F364" s="194"/>
      <c r="G364" s="194"/>
      <c r="H364" s="146">
        <f t="shared" si="0"/>
        <v>6429.97</v>
      </c>
      <c r="I364" s="146"/>
    </row>
    <row r="365" spans="1:15" ht="17.25" customHeight="1" x14ac:dyDescent="0.25">
      <c r="A365" s="194" t="s">
        <v>144</v>
      </c>
      <c r="B365" s="194"/>
      <c r="C365" s="194"/>
      <c r="D365" s="194"/>
      <c r="E365" s="194"/>
      <c r="F365" s="194"/>
      <c r="G365" s="194"/>
      <c r="H365" s="146" t="str">
        <f t="shared" si="0"/>
        <v>-</v>
      </c>
      <c r="I365" s="146"/>
    </row>
    <row r="366" spans="1:15" ht="17.25" customHeight="1" x14ac:dyDescent="0.25">
      <c r="A366" s="194" t="s">
        <v>145</v>
      </c>
      <c r="B366" s="194"/>
      <c r="C366" s="194"/>
      <c r="D366" s="194"/>
      <c r="E366" s="194"/>
      <c r="F366" s="194"/>
      <c r="G366" s="194"/>
      <c r="H366" s="146" t="str">
        <f t="shared" si="0"/>
        <v>-</v>
      </c>
      <c r="I366" s="146"/>
    </row>
    <row r="367" spans="1:15" ht="17.25" customHeight="1" x14ac:dyDescent="0.25">
      <c r="A367" s="194" t="s">
        <v>252</v>
      </c>
      <c r="B367" s="194"/>
      <c r="C367" s="194"/>
      <c r="D367" s="194"/>
      <c r="E367" s="194"/>
      <c r="F367" s="194"/>
      <c r="G367" s="194"/>
      <c r="H367" s="146">
        <f t="shared" si="0"/>
        <v>1423.1</v>
      </c>
      <c r="I367" s="146"/>
    </row>
    <row r="368" spans="1:15" ht="17.25" customHeight="1" x14ac:dyDescent="0.25">
      <c r="A368" s="194" t="s">
        <v>253</v>
      </c>
      <c r="B368" s="194"/>
      <c r="C368" s="194"/>
      <c r="D368" s="194"/>
      <c r="E368" s="194"/>
      <c r="F368" s="194"/>
      <c r="G368" s="194"/>
      <c r="H368" s="146">
        <f t="shared" si="0"/>
        <v>167.43</v>
      </c>
      <c r="I368" s="146"/>
    </row>
    <row r="369" spans="1:9" ht="17.25" customHeight="1" x14ac:dyDescent="0.25">
      <c r="A369" s="194" t="s">
        <v>146</v>
      </c>
      <c r="B369" s="194"/>
      <c r="C369" s="194"/>
      <c r="D369" s="194"/>
      <c r="E369" s="194"/>
      <c r="F369" s="194"/>
      <c r="G369" s="194"/>
      <c r="H369" s="146" t="str">
        <f>G107</f>
        <v>-</v>
      </c>
      <c r="I369" s="146"/>
    </row>
    <row r="370" spans="1:9" ht="17.25" customHeight="1" x14ac:dyDescent="0.25">
      <c r="A370" s="194" t="s">
        <v>147</v>
      </c>
      <c r="B370" s="194"/>
      <c r="C370" s="194"/>
      <c r="D370" s="194"/>
      <c r="E370" s="194"/>
      <c r="F370" s="194"/>
      <c r="G370" s="194"/>
      <c r="H370" s="146" t="str">
        <f>G108</f>
        <v>-</v>
      </c>
      <c r="I370" s="146"/>
    </row>
    <row r="371" spans="1:9" x14ac:dyDescent="0.25">
      <c r="H371" s="65"/>
      <c r="I371" s="65"/>
    </row>
    <row r="378" spans="1:9" ht="49.5" customHeight="1" x14ac:dyDescent="0.3">
      <c r="A378" s="196" t="s">
        <v>337</v>
      </c>
      <c r="B378" s="196"/>
      <c r="C378" s="196"/>
      <c r="D378" s="196"/>
      <c r="E378" s="196"/>
      <c r="F378" s="196"/>
      <c r="G378" s="196"/>
      <c r="H378" s="196"/>
      <c r="I378" s="196"/>
    </row>
    <row r="380" spans="1:9" ht="18.75" x14ac:dyDescent="0.3">
      <c r="A380" s="28" t="s">
        <v>148</v>
      </c>
      <c r="B380" s="26"/>
      <c r="C380" s="26"/>
      <c r="D380" s="26"/>
      <c r="E380" s="26"/>
    </row>
    <row r="381" spans="1:9" ht="17.25" customHeight="1" x14ac:dyDescent="0.25">
      <c r="A381" s="29" t="s">
        <v>149</v>
      </c>
      <c r="B381" s="26"/>
      <c r="C381" s="26"/>
      <c r="D381" s="26"/>
      <c r="E381" s="26"/>
      <c r="H381" s="197">
        <v>384066</v>
      </c>
      <c r="I381" s="198"/>
    </row>
    <row r="382" spans="1:9" ht="17.25" customHeight="1" x14ac:dyDescent="0.25">
      <c r="A382" s="29"/>
      <c r="B382" s="26"/>
      <c r="C382" s="26"/>
      <c r="D382" s="26"/>
      <c r="E382" s="26"/>
      <c r="H382" s="197"/>
      <c r="I382" s="198"/>
    </row>
    <row r="383" spans="1:9" ht="17.25" customHeight="1" x14ac:dyDescent="0.25">
      <c r="A383" s="29" t="s">
        <v>150</v>
      </c>
      <c r="B383" s="26"/>
      <c r="C383" s="26"/>
      <c r="D383" s="26"/>
      <c r="E383" s="26"/>
      <c r="H383" s="197">
        <v>21287</v>
      </c>
      <c r="I383" s="198"/>
    </row>
    <row r="384" spans="1:9" ht="17.25" customHeight="1" x14ac:dyDescent="0.25">
      <c r="A384" s="195" t="s">
        <v>151</v>
      </c>
      <c r="B384" s="195"/>
      <c r="C384" s="195"/>
      <c r="D384" s="195"/>
      <c r="E384" s="195"/>
      <c r="H384" s="197">
        <v>23750.86</v>
      </c>
      <c r="I384" s="198"/>
    </row>
    <row r="385" spans="1:9" ht="15.75" x14ac:dyDescent="0.25">
      <c r="A385" s="29"/>
      <c r="B385" s="26"/>
      <c r="C385" s="26"/>
      <c r="D385" s="26"/>
      <c r="E385" s="26"/>
      <c r="H385" s="199"/>
      <c r="I385" s="200"/>
    </row>
    <row r="386" spans="1:9" ht="15.75" x14ac:dyDescent="0.25">
      <c r="A386" s="29"/>
      <c r="B386" s="26"/>
      <c r="C386" s="26"/>
      <c r="D386" s="26"/>
      <c r="E386" s="26"/>
      <c r="H386" s="199"/>
      <c r="I386" s="200"/>
    </row>
    <row r="387" spans="1:9" ht="18.75" x14ac:dyDescent="0.3">
      <c r="A387" s="28" t="s">
        <v>160</v>
      </c>
      <c r="B387" s="26"/>
      <c r="C387" s="26"/>
      <c r="D387" s="26"/>
      <c r="E387" s="26"/>
      <c r="H387" s="199"/>
      <c r="I387" s="200"/>
    </row>
    <row r="388" spans="1:9" ht="15.75" x14ac:dyDescent="0.25">
      <c r="A388" s="29"/>
      <c r="B388" s="26"/>
      <c r="C388" s="26"/>
      <c r="D388" s="26"/>
      <c r="E388" s="26"/>
      <c r="H388" s="199"/>
      <c r="I388" s="200"/>
    </row>
    <row r="389" spans="1:9" ht="17.25" customHeight="1" x14ac:dyDescent="0.25">
      <c r="A389" s="29" t="s">
        <v>161</v>
      </c>
      <c r="B389" s="26"/>
      <c r="C389" s="26"/>
      <c r="D389" s="26"/>
      <c r="E389" s="26"/>
      <c r="H389" s="199"/>
      <c r="I389" s="200"/>
    </row>
    <row r="390" spans="1:9" ht="17.25" customHeight="1" x14ac:dyDescent="0.25">
      <c r="A390" s="195" t="s">
        <v>152</v>
      </c>
      <c r="B390" s="195"/>
      <c r="C390" s="195"/>
      <c r="D390" s="195"/>
      <c r="E390" s="26"/>
      <c r="H390" s="197">
        <v>10200</v>
      </c>
      <c r="I390" s="198"/>
    </row>
    <row r="391" spans="1:9" ht="15.75" x14ac:dyDescent="0.25">
      <c r="A391" s="29"/>
      <c r="B391" s="26"/>
      <c r="C391" s="26"/>
      <c r="D391" s="26"/>
      <c r="E391" s="26"/>
      <c r="H391" s="202"/>
      <c r="I391" s="203"/>
    </row>
    <row r="392" spans="1:9" ht="15.75" x14ac:dyDescent="0.25">
      <c r="A392" s="30" t="s">
        <v>153</v>
      </c>
      <c r="B392" s="26"/>
      <c r="C392" s="26"/>
      <c r="D392" s="26"/>
      <c r="E392" s="26"/>
      <c r="H392" s="202"/>
      <c r="I392" s="203"/>
    </row>
    <row r="393" spans="1:9" ht="17.25" customHeight="1" x14ac:dyDescent="0.25">
      <c r="A393" s="30" t="s">
        <v>162</v>
      </c>
      <c r="B393" s="26"/>
      <c r="C393" s="26"/>
      <c r="D393" s="26"/>
      <c r="E393" s="26"/>
      <c r="H393" s="197">
        <v>71267.179999999993</v>
      </c>
      <c r="I393" s="198"/>
    </row>
    <row r="394" spans="1:9" ht="17.25" customHeight="1" x14ac:dyDescent="0.25">
      <c r="A394" s="29" t="s">
        <v>163</v>
      </c>
      <c r="B394" s="26"/>
      <c r="C394" s="26"/>
      <c r="D394" s="26"/>
      <c r="E394" s="26"/>
      <c r="H394" s="197">
        <v>1610.2</v>
      </c>
      <c r="I394" s="198"/>
    </row>
    <row r="395" spans="1:9" ht="15.75" x14ac:dyDescent="0.25">
      <c r="A395" s="29"/>
      <c r="B395" s="26"/>
      <c r="C395" s="26"/>
      <c r="D395" s="26"/>
      <c r="E395" s="26"/>
      <c r="H395" s="66"/>
      <c r="I395" s="66"/>
    </row>
    <row r="396" spans="1:9" ht="15.75" x14ac:dyDescent="0.25">
      <c r="A396" s="30" t="s">
        <v>154</v>
      </c>
      <c r="B396" s="26"/>
      <c r="C396" s="26"/>
      <c r="D396" s="26"/>
      <c r="E396" s="26"/>
      <c r="H396" s="66"/>
      <c r="I396" s="66"/>
    </row>
    <row r="397" spans="1:9" ht="15.75" x14ac:dyDescent="0.25">
      <c r="A397" s="15"/>
      <c r="H397" s="66"/>
      <c r="I397" s="66"/>
    </row>
    <row r="398" spans="1:9" ht="15.75" x14ac:dyDescent="0.25">
      <c r="A398" s="31" t="s">
        <v>162</v>
      </c>
      <c r="C398" s="18"/>
      <c r="H398" s="197">
        <v>45328.47</v>
      </c>
      <c r="I398" s="198"/>
    </row>
    <row r="399" spans="1:9" ht="15.75" x14ac:dyDescent="0.25">
      <c r="A399" s="31"/>
      <c r="C399" s="18"/>
      <c r="H399" s="67"/>
      <c r="I399" s="68"/>
    </row>
    <row r="400" spans="1:9" ht="15.75" x14ac:dyDescent="0.25">
      <c r="A400" s="31"/>
      <c r="C400" s="18"/>
      <c r="H400" s="67"/>
      <c r="I400" s="68"/>
    </row>
    <row r="401" spans="1:9" ht="15.75" x14ac:dyDescent="0.25">
      <c r="A401" s="17"/>
      <c r="H401" s="65"/>
      <c r="I401" s="65"/>
    </row>
    <row r="402" spans="1:9" ht="15.75" x14ac:dyDescent="0.25">
      <c r="A402" s="17"/>
      <c r="H402" s="65"/>
      <c r="I402" s="65"/>
    </row>
    <row r="403" spans="1:9" ht="18.75" x14ac:dyDescent="0.3">
      <c r="A403" s="22" t="s">
        <v>155</v>
      </c>
      <c r="H403" s="65"/>
      <c r="I403" s="65"/>
    </row>
    <row r="404" spans="1:9" ht="15.75" x14ac:dyDescent="0.25">
      <c r="A404" s="32"/>
      <c r="H404" s="65"/>
      <c r="I404" s="65"/>
    </row>
    <row r="405" spans="1:9" ht="17.25" customHeight="1" x14ac:dyDescent="0.25">
      <c r="A405" s="32" t="s">
        <v>339</v>
      </c>
      <c r="H405" s="65"/>
      <c r="I405" s="65"/>
    </row>
    <row r="406" spans="1:9" ht="17.25" customHeight="1" x14ac:dyDescent="0.25">
      <c r="A406" s="32" t="s">
        <v>156</v>
      </c>
      <c r="C406" s="17"/>
      <c r="H406" s="197">
        <v>60818.42</v>
      </c>
      <c r="I406" s="198"/>
    </row>
    <row r="407" spans="1:9" ht="17.25" customHeight="1" x14ac:dyDescent="0.25">
      <c r="A407" s="32" t="s">
        <v>157</v>
      </c>
      <c r="H407" s="204">
        <v>11204.96</v>
      </c>
      <c r="I407" s="204"/>
    </row>
    <row r="408" spans="1:9" x14ac:dyDescent="0.25">
      <c r="H408" s="66"/>
      <c r="I408" s="66"/>
    </row>
    <row r="409" spans="1:9" ht="18.75" x14ac:dyDescent="0.3">
      <c r="A409" s="34" t="s">
        <v>53</v>
      </c>
      <c r="B409" s="21"/>
      <c r="H409" s="66"/>
      <c r="I409" s="66"/>
    </row>
    <row r="410" spans="1:9" ht="17.25" customHeight="1" x14ac:dyDescent="0.25">
      <c r="A410" s="35" t="s">
        <v>164</v>
      </c>
      <c r="B410" s="21"/>
      <c r="F410" s="33"/>
      <c r="H410" s="146">
        <v>29699.31</v>
      </c>
      <c r="I410" s="146"/>
    </row>
    <row r="411" spans="1:9" ht="17.25" customHeight="1" x14ac:dyDescent="0.25">
      <c r="A411" s="35" t="s">
        <v>165</v>
      </c>
      <c r="B411" s="21"/>
      <c r="F411" s="33"/>
      <c r="H411" s="146">
        <v>9918.0400000000009</v>
      </c>
      <c r="I411" s="146"/>
    </row>
    <row r="412" spans="1:9" ht="17.25" customHeight="1" x14ac:dyDescent="0.25">
      <c r="A412" s="35"/>
      <c r="B412" s="21"/>
      <c r="H412" s="205"/>
      <c r="I412" s="205"/>
    </row>
    <row r="413" spans="1:9" x14ac:dyDescent="0.25">
      <c r="H413" s="65"/>
      <c r="I413" s="65"/>
    </row>
    <row r="414" spans="1:9" ht="18.75" x14ac:dyDescent="0.3">
      <c r="A414" s="22" t="s">
        <v>338</v>
      </c>
      <c r="B414" s="21"/>
      <c r="C414" s="21"/>
      <c r="D414" s="21"/>
      <c r="E414" s="21"/>
      <c r="H414" s="65"/>
      <c r="I414" s="65"/>
    </row>
    <row r="415" spans="1:9" ht="15.75" x14ac:dyDescent="0.25">
      <c r="A415" s="32"/>
      <c r="B415" s="21"/>
      <c r="C415" s="21"/>
      <c r="D415" s="21"/>
      <c r="E415" s="21"/>
      <c r="H415" s="65"/>
      <c r="I415" s="65"/>
    </row>
    <row r="416" spans="1:9" ht="17.25" customHeight="1" x14ac:dyDescent="0.25">
      <c r="A416" s="32" t="s">
        <v>166</v>
      </c>
      <c r="B416" s="21"/>
      <c r="C416" s="21"/>
      <c r="D416" s="21"/>
      <c r="E416" s="21"/>
      <c r="H416" s="65"/>
      <c r="I416" s="65"/>
    </row>
    <row r="417" spans="1:9" ht="17.25" customHeight="1" x14ac:dyDescent="0.25">
      <c r="A417" s="32"/>
      <c r="B417" s="21"/>
      <c r="C417" s="21"/>
      <c r="D417" s="21"/>
      <c r="E417" s="21"/>
      <c r="H417" s="65"/>
      <c r="I417" s="65"/>
    </row>
    <row r="418" spans="1:9" ht="17.25" customHeight="1" x14ac:dyDescent="0.25">
      <c r="A418" s="32" t="s">
        <v>167</v>
      </c>
      <c r="B418" s="21"/>
      <c r="C418" s="21"/>
      <c r="D418" s="32"/>
      <c r="E418" s="21"/>
      <c r="H418" s="146">
        <v>1081240.6299999999</v>
      </c>
      <c r="I418" s="146"/>
    </row>
    <row r="419" spans="1:9" ht="17.25" customHeight="1" x14ac:dyDescent="0.25">
      <c r="A419" s="32" t="s">
        <v>168</v>
      </c>
      <c r="B419" s="21"/>
      <c r="C419" s="21"/>
      <c r="D419" s="32"/>
      <c r="E419" s="21"/>
      <c r="H419" s="146">
        <v>1050504.17</v>
      </c>
      <c r="I419" s="146"/>
    </row>
    <row r="420" spans="1:9" ht="17.25" customHeight="1" x14ac:dyDescent="0.25">
      <c r="A420" s="32" t="s">
        <v>174</v>
      </c>
      <c r="B420" s="21"/>
      <c r="C420" s="21"/>
      <c r="D420" s="21"/>
      <c r="E420" s="21"/>
      <c r="H420" s="146">
        <f>H418-H419</f>
        <v>30736.459999999963</v>
      </c>
      <c r="I420" s="146"/>
    </row>
    <row r="421" spans="1:9" ht="17.25" customHeight="1" x14ac:dyDescent="0.25">
      <c r="A421" s="32"/>
      <c r="B421" s="21"/>
      <c r="C421" s="21"/>
      <c r="D421" s="21"/>
      <c r="E421" s="21"/>
      <c r="H421" s="146"/>
      <c r="I421" s="146"/>
    </row>
    <row r="422" spans="1:9" ht="17.25" customHeight="1" x14ac:dyDescent="0.25">
      <c r="A422" s="32" t="s">
        <v>169</v>
      </c>
      <c r="B422" s="21"/>
      <c r="C422" s="21"/>
      <c r="D422" s="32" t="s">
        <v>175</v>
      </c>
      <c r="E422" s="21"/>
      <c r="H422" s="146">
        <v>0</v>
      </c>
      <c r="I422" s="146"/>
    </row>
    <row r="423" spans="1:9" ht="17.25" customHeight="1" x14ac:dyDescent="0.25">
      <c r="A423" s="32" t="s">
        <v>170</v>
      </c>
      <c r="B423" s="21"/>
      <c r="C423" s="21"/>
      <c r="D423" s="32" t="s">
        <v>175</v>
      </c>
      <c r="E423" s="21"/>
      <c r="H423" s="146">
        <f>G290</f>
        <v>0</v>
      </c>
      <c r="I423" s="146"/>
    </row>
    <row r="424" spans="1:9" ht="17.25" customHeight="1" x14ac:dyDescent="0.25">
      <c r="A424" s="32"/>
      <c r="B424" s="21"/>
      <c r="C424" s="21"/>
      <c r="D424" s="21"/>
      <c r="E424" s="21"/>
      <c r="H424" s="146"/>
      <c r="I424" s="146"/>
    </row>
    <row r="425" spans="1:9" ht="17.25" customHeight="1" x14ac:dyDescent="0.25">
      <c r="A425" s="32" t="s">
        <v>171</v>
      </c>
      <c r="B425" s="21"/>
      <c r="C425" s="21"/>
      <c r="D425" s="21"/>
      <c r="E425" s="36"/>
      <c r="H425" s="146">
        <v>29699.31</v>
      </c>
      <c r="I425" s="146"/>
    </row>
    <row r="426" spans="1:9" ht="17.25" customHeight="1" x14ac:dyDescent="0.25">
      <c r="A426" s="32" t="s">
        <v>172</v>
      </c>
      <c r="B426" s="21"/>
      <c r="C426" s="21"/>
      <c r="D426" s="36"/>
      <c r="E426" s="21"/>
      <c r="H426" s="146">
        <v>9918.0400000000009</v>
      </c>
      <c r="I426" s="146"/>
    </row>
    <row r="427" spans="1:9" ht="17.25" customHeight="1" x14ac:dyDescent="0.25">
      <c r="A427" s="32" t="s">
        <v>173</v>
      </c>
      <c r="B427" s="32"/>
      <c r="C427" s="21"/>
      <c r="D427" s="21"/>
      <c r="E427" s="21"/>
      <c r="H427" s="146">
        <f>H425-H426</f>
        <v>19781.27</v>
      </c>
      <c r="I427" s="146"/>
    </row>
    <row r="428" spans="1:9" ht="17.25" customHeight="1" x14ac:dyDescent="0.25">
      <c r="A428" s="32"/>
      <c r="B428" s="21"/>
      <c r="C428" s="21"/>
      <c r="D428" s="21"/>
      <c r="E428" s="21"/>
      <c r="H428" s="146"/>
      <c r="I428" s="146"/>
    </row>
    <row r="429" spans="1:9" ht="17.25" customHeight="1" x14ac:dyDescent="0.25">
      <c r="A429" s="32" t="s">
        <v>176</v>
      </c>
      <c r="B429" s="32"/>
      <c r="C429" s="21"/>
      <c r="D429" s="21"/>
      <c r="E429" s="21" t="s">
        <v>108</v>
      </c>
      <c r="H429" s="146">
        <f>H418+H425</f>
        <v>1110939.94</v>
      </c>
      <c r="I429" s="146"/>
    </row>
    <row r="430" spans="1:9" ht="15.75" x14ac:dyDescent="0.25">
      <c r="A430" s="21"/>
      <c r="B430" s="21"/>
      <c r="C430" s="21"/>
      <c r="D430" s="21"/>
      <c r="E430" s="32" t="s">
        <v>177</v>
      </c>
      <c r="H430" s="146">
        <f>H419+H426</f>
        <v>1060422.21</v>
      </c>
      <c r="I430" s="146"/>
    </row>
    <row r="431" spans="1:9" ht="15.75" x14ac:dyDescent="0.25">
      <c r="A431" s="21"/>
      <c r="B431" s="21"/>
      <c r="C431" s="21"/>
      <c r="D431" s="21"/>
      <c r="E431" s="21"/>
      <c r="H431" s="209">
        <f>H429-H430</f>
        <v>50517.729999999981</v>
      </c>
      <c r="I431" s="209"/>
    </row>
    <row r="432" spans="1:9" ht="15.75" x14ac:dyDescent="0.25">
      <c r="A432" s="21"/>
      <c r="B432" s="21"/>
      <c r="C432" s="21"/>
      <c r="D432" s="21"/>
      <c r="E432" s="21"/>
      <c r="H432" s="105"/>
      <c r="I432" s="105"/>
    </row>
    <row r="433" spans="1:9" ht="15.75" x14ac:dyDescent="0.25">
      <c r="A433" s="213"/>
      <c r="B433" s="213"/>
      <c r="C433" s="213"/>
      <c r="D433" s="21"/>
      <c r="E433" s="21"/>
      <c r="H433" s="209"/>
      <c r="I433" s="209"/>
    </row>
    <row r="434" spans="1:9" ht="15.75" x14ac:dyDescent="0.25">
      <c r="A434" s="21"/>
      <c r="B434" s="21"/>
      <c r="C434" s="21"/>
      <c r="D434" s="21"/>
      <c r="E434" s="21"/>
      <c r="H434" s="105"/>
      <c r="I434" s="105"/>
    </row>
    <row r="435" spans="1:9" ht="15.75" x14ac:dyDescent="0.25">
      <c r="A435" s="31" t="s">
        <v>179</v>
      </c>
      <c r="B435" s="21"/>
      <c r="C435" s="31"/>
      <c r="D435" s="21"/>
      <c r="E435" s="21"/>
      <c r="H435" s="209">
        <f>H431-H433</f>
        <v>50517.729999999981</v>
      </c>
      <c r="I435" s="209"/>
    </row>
    <row r="436" spans="1:9" ht="15.75" x14ac:dyDescent="0.25">
      <c r="A436" s="21"/>
      <c r="B436" s="21"/>
      <c r="C436" s="21"/>
      <c r="D436" s="21"/>
      <c r="E436" s="21"/>
      <c r="H436" s="105"/>
      <c r="I436" s="105"/>
    </row>
    <row r="437" spans="1:9" ht="15" customHeight="1" x14ac:dyDescent="0.25">
      <c r="A437" s="206" t="s">
        <v>340</v>
      </c>
      <c r="B437" s="206"/>
      <c r="C437" s="206"/>
      <c r="D437" s="206"/>
      <c r="E437" s="206"/>
      <c r="F437" s="206"/>
      <c r="G437" s="206"/>
      <c r="H437" s="206"/>
      <c r="I437" s="206"/>
    </row>
    <row r="438" spans="1:9" x14ac:dyDescent="0.25">
      <c r="A438" s="206"/>
      <c r="B438" s="206"/>
      <c r="C438" s="206"/>
      <c r="D438" s="206"/>
      <c r="E438" s="206"/>
      <c r="F438" s="206"/>
      <c r="G438" s="206"/>
      <c r="H438" s="206"/>
      <c r="I438" s="206"/>
    </row>
    <row r="439" spans="1:9" x14ac:dyDescent="0.25">
      <c r="A439" s="206"/>
      <c r="B439" s="206"/>
      <c r="C439" s="206"/>
      <c r="D439" s="206"/>
      <c r="E439" s="206"/>
      <c r="F439" s="206"/>
      <c r="G439" s="206"/>
      <c r="H439" s="206"/>
      <c r="I439" s="206"/>
    </row>
    <row r="440" spans="1:9" x14ac:dyDescent="0.25">
      <c r="A440" s="206"/>
      <c r="B440" s="206"/>
      <c r="C440" s="206"/>
      <c r="D440" s="206"/>
      <c r="E440" s="206"/>
      <c r="F440" s="206"/>
      <c r="G440" s="206"/>
      <c r="H440" s="206"/>
      <c r="I440" s="206"/>
    </row>
    <row r="441" spans="1:9" x14ac:dyDescent="0.25">
      <c r="A441" s="206"/>
      <c r="B441" s="206"/>
      <c r="C441" s="206"/>
      <c r="D441" s="206"/>
      <c r="E441" s="206"/>
      <c r="F441" s="206"/>
      <c r="G441" s="206"/>
      <c r="H441" s="206"/>
      <c r="I441" s="206"/>
    </row>
    <row r="443" spans="1:9" ht="20.25" customHeight="1" x14ac:dyDescent="0.25">
      <c r="A443" s="32" t="s">
        <v>178</v>
      </c>
      <c r="B443" s="21"/>
      <c r="C443" s="32"/>
      <c r="D443" s="21"/>
      <c r="E443" s="21"/>
      <c r="F443" s="208">
        <f>H420</f>
        <v>30736.459999999963</v>
      </c>
      <c r="G443" s="210"/>
      <c r="H443" s="21"/>
    </row>
    <row r="444" spans="1:9" ht="20.25" customHeight="1" x14ac:dyDescent="0.25">
      <c r="A444" s="32" t="s">
        <v>181</v>
      </c>
      <c r="B444" s="21"/>
      <c r="C444" s="21"/>
      <c r="D444" s="21"/>
      <c r="E444" s="21"/>
      <c r="F444" s="208">
        <f>H427</f>
        <v>19781.27</v>
      </c>
      <c r="G444" s="208"/>
      <c r="H444" s="21"/>
    </row>
    <row r="445" spans="1:9" ht="20.25" customHeight="1" x14ac:dyDescent="0.25">
      <c r="A445" s="32" t="s">
        <v>182</v>
      </c>
      <c r="B445" s="21"/>
      <c r="C445" s="21"/>
      <c r="D445" s="21"/>
      <c r="E445" s="21"/>
      <c r="F445" s="208">
        <f>H423</f>
        <v>0</v>
      </c>
      <c r="G445" s="208"/>
      <c r="H445" s="21"/>
    </row>
    <row r="446" spans="1:9" ht="20.25" customHeight="1" x14ac:dyDescent="0.25">
      <c r="A446" s="31" t="s">
        <v>179</v>
      </c>
      <c r="B446" s="21"/>
      <c r="C446" s="31"/>
      <c r="D446" s="21"/>
      <c r="E446" s="21"/>
      <c r="F446" s="211">
        <f>F443+F444+F445</f>
        <v>50517.729999999967</v>
      </c>
      <c r="G446" s="212"/>
      <c r="H446" s="21"/>
    </row>
    <row r="447" spans="1:9" ht="20.25" customHeight="1" x14ac:dyDescent="0.25">
      <c r="A447" s="213"/>
      <c r="B447" s="213"/>
      <c r="C447" s="213"/>
      <c r="D447" s="21"/>
      <c r="E447" s="21"/>
      <c r="F447" s="21"/>
      <c r="G447" s="21"/>
      <c r="H447" s="21"/>
    </row>
    <row r="448" spans="1:9" ht="20.25" customHeight="1" x14ac:dyDescent="0.25">
      <c r="A448" s="31" t="s">
        <v>179</v>
      </c>
      <c r="B448" s="21"/>
      <c r="C448" s="31"/>
      <c r="D448" s="21"/>
      <c r="E448" s="21"/>
      <c r="F448" s="21"/>
      <c r="G448" s="104">
        <f>F446-G447</f>
        <v>50517.729999999967</v>
      </c>
      <c r="H448" s="21"/>
    </row>
    <row r="449" spans="1:9" ht="20.25" customHeight="1" x14ac:dyDescent="0.25">
      <c r="A449" s="31"/>
      <c r="B449" s="31"/>
      <c r="C449" s="31"/>
      <c r="D449" s="21"/>
      <c r="E449" s="21"/>
      <c r="F449" s="21"/>
      <c r="G449" s="21"/>
      <c r="H449" s="21"/>
    </row>
    <row r="450" spans="1:9" ht="20.25" customHeight="1" x14ac:dyDescent="0.25">
      <c r="A450" s="31" t="s">
        <v>344</v>
      </c>
      <c r="B450" s="21"/>
      <c r="C450" s="21"/>
      <c r="D450" s="21"/>
      <c r="E450" s="21"/>
      <c r="F450" s="21"/>
      <c r="G450" s="21"/>
      <c r="H450" s="21"/>
    </row>
    <row r="451" spans="1:9" ht="15.75" x14ac:dyDescent="0.25">
      <c r="A451" s="32"/>
      <c r="B451" s="21"/>
      <c r="C451" s="21"/>
      <c r="D451" s="21"/>
      <c r="E451" s="21"/>
      <c r="F451" s="21"/>
      <c r="G451" s="21"/>
      <c r="H451" s="21"/>
    </row>
    <row r="452" spans="1:9" ht="15.75" x14ac:dyDescent="0.25">
      <c r="A452" s="32"/>
      <c r="B452" s="21"/>
      <c r="C452" s="21"/>
      <c r="D452" s="21"/>
      <c r="E452" s="21"/>
      <c r="F452" s="21"/>
      <c r="G452" s="21"/>
      <c r="H452" s="21"/>
    </row>
    <row r="453" spans="1:9" ht="17.25" customHeight="1" x14ac:dyDescent="0.25">
      <c r="A453" s="32"/>
      <c r="B453" s="21"/>
      <c r="C453" s="21"/>
      <c r="D453" s="21"/>
      <c r="E453" s="21"/>
      <c r="F453" s="21"/>
      <c r="G453" s="21"/>
      <c r="H453" s="21"/>
    </row>
    <row r="454" spans="1:9" ht="17.25" customHeight="1" x14ac:dyDescent="0.25">
      <c r="A454" s="211"/>
      <c r="B454" s="212"/>
      <c r="C454" s="21"/>
      <c r="D454" s="21"/>
      <c r="E454" s="21"/>
      <c r="F454" s="21"/>
      <c r="G454" s="21"/>
      <c r="H454" s="21"/>
    </row>
    <row r="455" spans="1:9" ht="17.25" customHeight="1" x14ac:dyDescent="0.25">
      <c r="A455" s="99"/>
      <c r="B455" s="100"/>
      <c r="C455" s="21"/>
      <c r="D455" s="21"/>
      <c r="E455" s="21"/>
      <c r="F455" s="21"/>
      <c r="G455" s="21"/>
      <c r="H455" s="21"/>
    </row>
    <row r="456" spans="1:9" ht="17.25" customHeight="1" x14ac:dyDescent="0.25">
      <c r="A456" s="99"/>
      <c r="B456" s="100"/>
      <c r="C456" s="21"/>
      <c r="D456" s="21"/>
      <c r="E456" s="21"/>
      <c r="F456" s="21"/>
      <c r="G456" s="21"/>
      <c r="H456" s="21"/>
    </row>
    <row r="457" spans="1:9" ht="18.75" x14ac:dyDescent="0.3">
      <c r="A457" s="16"/>
    </row>
    <row r="458" spans="1:9" ht="15.75" customHeight="1" x14ac:dyDescent="0.25">
      <c r="A458" s="207" t="s">
        <v>180</v>
      </c>
      <c r="B458" s="207"/>
      <c r="C458" s="207"/>
      <c r="D458" s="207"/>
      <c r="E458" s="207"/>
      <c r="F458" s="207"/>
      <c r="G458" s="207"/>
      <c r="H458" s="207"/>
      <c r="I458" s="207"/>
    </row>
    <row r="459" spans="1:9" ht="15.75" customHeight="1" x14ac:dyDescent="0.25">
      <c r="A459" s="207"/>
      <c r="B459" s="207"/>
      <c r="C459" s="207"/>
      <c r="D459" s="207"/>
      <c r="E459" s="207"/>
      <c r="F459" s="207"/>
      <c r="G459" s="207"/>
      <c r="H459" s="207"/>
      <c r="I459" s="207"/>
    </row>
    <row r="460" spans="1:9" ht="15.75" customHeight="1" x14ac:dyDescent="0.25">
      <c r="A460" s="207"/>
      <c r="B460" s="207"/>
      <c r="C460" s="207"/>
      <c r="D460" s="207"/>
      <c r="E460" s="207"/>
      <c r="F460" s="207"/>
      <c r="G460" s="207"/>
      <c r="H460" s="207"/>
      <c r="I460" s="207"/>
    </row>
    <row r="461" spans="1:9" x14ac:dyDescent="0.25">
      <c r="A461" s="207"/>
      <c r="B461" s="207"/>
      <c r="C461" s="207"/>
      <c r="D461" s="207"/>
      <c r="E461" s="207"/>
      <c r="F461" s="207"/>
      <c r="G461" s="207"/>
      <c r="H461" s="207"/>
      <c r="I461" s="207"/>
    </row>
    <row r="462" spans="1:9" x14ac:dyDescent="0.25">
      <c r="A462" s="207"/>
      <c r="B462" s="207"/>
      <c r="C462" s="207"/>
      <c r="D462" s="207"/>
      <c r="E462" s="207"/>
      <c r="F462" s="207"/>
      <c r="G462" s="207"/>
      <c r="H462" s="207"/>
      <c r="I462" s="207"/>
    </row>
    <row r="463" spans="1:9" x14ac:dyDescent="0.25">
      <c r="A463" s="207"/>
      <c r="B463" s="207"/>
      <c r="C463" s="207"/>
      <c r="D463" s="207"/>
      <c r="E463" s="207"/>
      <c r="F463" s="207"/>
      <c r="G463" s="207"/>
      <c r="H463" s="207"/>
      <c r="I463" s="207"/>
    </row>
    <row r="464" spans="1:9" x14ac:dyDescent="0.25">
      <c r="A464" s="207"/>
      <c r="B464" s="207"/>
      <c r="C464" s="207"/>
      <c r="D464" s="207"/>
      <c r="E464" s="207"/>
      <c r="F464" s="207"/>
      <c r="G464" s="207"/>
      <c r="H464" s="207"/>
      <c r="I464" s="207"/>
    </row>
    <row r="465" spans="1:9" ht="15.75" x14ac:dyDescent="0.25">
      <c r="A465" s="53"/>
      <c r="B465" s="53"/>
      <c r="C465" s="53"/>
      <c r="D465" s="53"/>
      <c r="E465" s="53"/>
      <c r="F465" s="53"/>
      <c r="G465" s="53"/>
      <c r="H465" s="53"/>
      <c r="I465" s="53"/>
    </row>
    <row r="466" spans="1:9" ht="18.75" x14ac:dyDescent="0.3">
      <c r="A466" s="22" t="s">
        <v>341</v>
      </c>
      <c r="B466" s="21"/>
      <c r="C466" s="21"/>
      <c r="D466" s="21"/>
      <c r="E466" s="21"/>
      <c r="F466" s="21"/>
      <c r="G466" s="21"/>
      <c r="H466" s="21"/>
      <c r="I466" s="21"/>
    </row>
    <row r="467" spans="1:9" ht="15.75" x14ac:dyDescent="0.25">
      <c r="A467" s="32"/>
      <c r="B467" s="21"/>
      <c r="C467" s="21"/>
      <c r="D467" s="21"/>
      <c r="E467" s="21"/>
      <c r="F467" s="21"/>
      <c r="G467" s="21"/>
      <c r="H467" s="21"/>
      <c r="I467" s="21"/>
    </row>
    <row r="468" spans="1:9" x14ac:dyDescent="0.25">
      <c r="A468" s="214" t="s">
        <v>342</v>
      </c>
      <c r="B468" s="214"/>
      <c r="C468" s="214"/>
      <c r="D468" s="214"/>
      <c r="E468" s="214"/>
      <c r="F468" s="214"/>
      <c r="G468" s="214"/>
      <c r="H468" s="214"/>
      <c r="I468" s="214"/>
    </row>
    <row r="469" spans="1:9" x14ac:dyDescent="0.25">
      <c r="A469" s="214"/>
      <c r="B469" s="214"/>
      <c r="C469" s="214"/>
      <c r="D469" s="214"/>
      <c r="E469" s="214"/>
      <c r="F469" s="214"/>
      <c r="G469" s="214"/>
      <c r="H469" s="214"/>
      <c r="I469" s="214"/>
    </row>
    <row r="470" spans="1:9" ht="15.75" x14ac:dyDescent="0.25">
      <c r="A470" s="17"/>
    </row>
    <row r="471" spans="1:9" ht="15.75" x14ac:dyDescent="0.25">
      <c r="A471" s="32" t="s">
        <v>183</v>
      </c>
      <c r="B471" s="21"/>
      <c r="C471" s="32"/>
      <c r="F471" s="146">
        <v>278.01</v>
      </c>
      <c r="G471" s="146"/>
    </row>
    <row r="472" spans="1:9" ht="15.75" x14ac:dyDescent="0.25">
      <c r="A472" s="21"/>
      <c r="B472" s="21"/>
      <c r="C472" s="32" t="s">
        <v>184</v>
      </c>
      <c r="F472" s="146">
        <v>1937.08</v>
      </c>
      <c r="G472" s="146"/>
    </row>
    <row r="473" spans="1:9" ht="15.75" x14ac:dyDescent="0.25">
      <c r="A473" s="21"/>
      <c r="B473" s="21"/>
      <c r="C473" s="32" t="s">
        <v>185</v>
      </c>
      <c r="F473" s="146">
        <v>2659.93</v>
      </c>
      <c r="G473" s="146"/>
    </row>
    <row r="474" spans="1:9" ht="15.75" x14ac:dyDescent="0.25">
      <c r="A474" s="21"/>
      <c r="B474" s="21"/>
      <c r="C474" s="32" t="s">
        <v>186</v>
      </c>
      <c r="D474" s="17"/>
      <c r="F474" s="146">
        <v>1000.86</v>
      </c>
      <c r="G474" s="146"/>
    </row>
    <row r="475" spans="1:9" ht="15.75" x14ac:dyDescent="0.25">
      <c r="A475" s="17"/>
    </row>
    <row r="476" spans="1:9" ht="15.75" customHeight="1" x14ac:dyDescent="0.25">
      <c r="A476" s="214" t="s">
        <v>187</v>
      </c>
      <c r="B476" s="214"/>
      <c r="C476" s="214"/>
      <c r="D476" s="214"/>
      <c r="E476" s="214"/>
      <c r="F476" s="214"/>
      <c r="G476" s="214"/>
      <c r="H476" s="214"/>
      <c r="I476" s="214"/>
    </row>
    <row r="477" spans="1:9" ht="15.75" customHeight="1" x14ac:dyDescent="0.25">
      <c r="A477" s="214"/>
      <c r="B477" s="214"/>
      <c r="C477" s="214"/>
      <c r="D477" s="214"/>
      <c r="E477" s="214"/>
      <c r="F477" s="214"/>
      <c r="G477" s="214"/>
      <c r="H477" s="214"/>
      <c r="I477" s="214"/>
    </row>
    <row r="478" spans="1:9" ht="15.75" x14ac:dyDescent="0.25">
      <c r="A478" s="17"/>
    </row>
    <row r="479" spans="1:9" ht="15.75" x14ac:dyDescent="0.25">
      <c r="A479" s="32" t="s">
        <v>188</v>
      </c>
      <c r="B479" s="21"/>
      <c r="C479" s="32"/>
      <c r="F479" s="146">
        <v>4548.5600000000004</v>
      </c>
      <c r="G479" s="146"/>
    </row>
    <row r="480" spans="1:9" ht="15.75" x14ac:dyDescent="0.25">
      <c r="A480" s="32" t="s">
        <v>189</v>
      </c>
      <c r="B480" s="21"/>
      <c r="C480" s="32" t="s">
        <v>185</v>
      </c>
      <c r="F480" s="146">
        <v>412.43</v>
      </c>
      <c r="G480" s="146"/>
    </row>
    <row r="481" spans="1:9" ht="15.75" x14ac:dyDescent="0.25">
      <c r="A481" s="21"/>
      <c r="B481" s="21"/>
      <c r="C481" s="32" t="s">
        <v>184</v>
      </c>
      <c r="F481" s="146">
        <v>0</v>
      </c>
      <c r="G481" s="146"/>
    </row>
    <row r="482" spans="1:9" ht="15.75" x14ac:dyDescent="0.25">
      <c r="A482" s="21"/>
      <c r="B482" s="21"/>
      <c r="C482" s="32" t="s">
        <v>186</v>
      </c>
      <c r="D482" s="17"/>
      <c r="F482" s="146">
        <f>F479+F480-F481</f>
        <v>4960.9900000000007</v>
      </c>
      <c r="G482" s="146"/>
    </row>
    <row r="483" spans="1:9" ht="15.75" x14ac:dyDescent="0.25">
      <c r="A483" s="17"/>
      <c r="F483" s="216"/>
      <c r="G483" s="216"/>
    </row>
    <row r="484" spans="1:9" ht="15.75" x14ac:dyDescent="0.25">
      <c r="A484" s="215" t="s">
        <v>190</v>
      </c>
      <c r="B484" s="215"/>
      <c r="C484" s="215"/>
      <c r="D484" s="215"/>
      <c r="E484" s="215"/>
      <c r="F484" s="215"/>
      <c r="G484" s="215"/>
      <c r="H484" s="215"/>
      <c r="I484" s="215"/>
    </row>
    <row r="485" spans="1:9" ht="15.75" x14ac:dyDescent="0.25">
      <c r="A485" s="215" t="s">
        <v>191</v>
      </c>
      <c r="B485" s="215"/>
      <c r="C485" s="215"/>
      <c r="D485" s="215"/>
      <c r="E485" s="215"/>
      <c r="F485" s="215"/>
      <c r="G485" s="215"/>
      <c r="H485" s="215"/>
      <c r="I485" s="215"/>
    </row>
    <row r="486" spans="1:9" ht="15.75" x14ac:dyDescent="0.25">
      <c r="A486" s="215" t="s">
        <v>192</v>
      </c>
      <c r="B486" s="215"/>
      <c r="C486" s="215"/>
      <c r="D486" s="215"/>
      <c r="E486" s="215"/>
      <c r="F486" s="215"/>
      <c r="G486" s="215"/>
      <c r="H486" s="215"/>
      <c r="I486" s="215"/>
    </row>
    <row r="487" spans="1:9" ht="15.75" customHeight="1" x14ac:dyDescent="0.25">
      <c r="A487" s="214" t="s">
        <v>306</v>
      </c>
      <c r="B487" s="214"/>
      <c r="C487" s="214"/>
      <c r="D487" s="214"/>
      <c r="E487" s="214"/>
      <c r="F487" s="214"/>
      <c r="G487" s="214"/>
      <c r="H487" s="214"/>
      <c r="I487" s="214"/>
    </row>
    <row r="488" spans="1:9" ht="15.75" customHeight="1" x14ac:dyDescent="0.25">
      <c r="A488" s="214"/>
      <c r="B488" s="214"/>
      <c r="C488" s="214"/>
      <c r="D488" s="214"/>
      <c r="E488" s="214"/>
      <c r="F488" s="214"/>
      <c r="G488" s="214"/>
      <c r="H488" s="214"/>
      <c r="I488" s="214"/>
    </row>
    <row r="489" spans="1:9" ht="15.75" customHeight="1" x14ac:dyDescent="0.25">
      <c r="A489" s="214"/>
      <c r="B489" s="214"/>
      <c r="C489" s="214"/>
      <c r="D489" s="214"/>
      <c r="E489" s="214"/>
      <c r="F489" s="214"/>
      <c r="G489" s="214"/>
      <c r="H489" s="214"/>
      <c r="I489" s="214"/>
    </row>
    <row r="490" spans="1:9" ht="15.75" customHeight="1" x14ac:dyDescent="0.25">
      <c r="A490" s="214"/>
      <c r="B490" s="214"/>
      <c r="C490" s="214"/>
      <c r="D490" s="214"/>
      <c r="E490" s="214"/>
      <c r="F490" s="214"/>
      <c r="G490" s="214"/>
      <c r="H490" s="214"/>
      <c r="I490" s="214"/>
    </row>
    <row r="491" spans="1:9" ht="15.75" customHeight="1" x14ac:dyDescent="0.25">
      <c r="A491" s="54"/>
      <c r="B491" s="54"/>
      <c r="C491" s="54"/>
      <c r="D491" s="54"/>
      <c r="E491" s="54"/>
      <c r="F491" s="54"/>
      <c r="G491" s="54"/>
      <c r="H491" s="54"/>
      <c r="I491" s="54"/>
    </row>
    <row r="492" spans="1:9" ht="15.75" customHeight="1" x14ac:dyDescent="0.25">
      <c r="A492" s="37"/>
      <c r="B492" s="37"/>
      <c r="C492" s="37"/>
      <c r="D492" s="37"/>
      <c r="E492" s="37"/>
      <c r="F492" s="37"/>
      <c r="G492" s="37"/>
      <c r="H492" s="37"/>
      <c r="I492" s="37"/>
    </row>
    <row r="493" spans="1:9" ht="15.75" x14ac:dyDescent="0.25">
      <c r="A493" s="32" t="s">
        <v>193</v>
      </c>
      <c r="B493" s="32"/>
      <c r="C493" s="21"/>
      <c r="D493" s="21"/>
      <c r="F493" s="146">
        <v>7852.41</v>
      </c>
      <c r="G493" s="146"/>
    </row>
    <row r="494" spans="1:9" ht="15.75" x14ac:dyDescent="0.25">
      <c r="A494" s="217" t="s">
        <v>194</v>
      </c>
      <c r="B494" s="217"/>
      <c r="C494" s="217"/>
      <c r="D494" s="217"/>
      <c r="F494" s="146">
        <v>3711.89</v>
      </c>
      <c r="G494" s="146"/>
    </row>
    <row r="495" spans="1:9" ht="15.75" x14ac:dyDescent="0.25">
      <c r="A495" s="217" t="s">
        <v>195</v>
      </c>
      <c r="B495" s="217"/>
      <c r="C495" s="217"/>
      <c r="D495" s="217"/>
      <c r="F495" s="146">
        <v>0</v>
      </c>
      <c r="G495" s="146"/>
    </row>
    <row r="496" spans="1:9" ht="15.75" x14ac:dyDescent="0.25">
      <c r="A496" s="217" t="s">
        <v>196</v>
      </c>
      <c r="B496" s="217"/>
      <c r="C496" s="217"/>
      <c r="D496" s="217"/>
      <c r="E496" s="17"/>
      <c r="F496" s="146">
        <f>F493+F494-F495</f>
        <v>11564.3</v>
      </c>
      <c r="G496" s="146"/>
    </row>
    <row r="499" spans="1:9" ht="17.25" customHeight="1" x14ac:dyDescent="0.25">
      <c r="A499" s="215" t="s">
        <v>198</v>
      </c>
      <c r="B499" s="215"/>
      <c r="C499" s="215"/>
      <c r="D499" s="215"/>
      <c r="E499" s="215"/>
      <c r="F499" s="215"/>
      <c r="G499" s="215"/>
      <c r="H499" s="215"/>
      <c r="I499" s="215"/>
    </row>
    <row r="500" spans="1:9" ht="17.25" customHeight="1" x14ac:dyDescent="0.25">
      <c r="A500" s="207" t="s">
        <v>197</v>
      </c>
      <c r="B500" s="207"/>
      <c r="C500" s="207"/>
      <c r="D500" s="207"/>
      <c r="E500" s="207"/>
      <c r="F500" s="207"/>
      <c r="G500" s="207"/>
      <c r="H500" s="207"/>
      <c r="I500" s="207"/>
    </row>
    <row r="501" spans="1:9" ht="17.25" customHeight="1" x14ac:dyDescent="0.25">
      <c r="A501" s="207"/>
      <c r="B501" s="207"/>
      <c r="C501" s="207"/>
      <c r="D501" s="207"/>
      <c r="E501" s="207"/>
      <c r="F501" s="207"/>
      <c r="G501" s="207"/>
      <c r="H501" s="207"/>
      <c r="I501" s="207"/>
    </row>
    <row r="502" spans="1:9" ht="17.25" customHeight="1" x14ac:dyDescent="0.25">
      <c r="A502" s="207"/>
      <c r="B502" s="207"/>
      <c r="C502" s="207"/>
      <c r="D502" s="207"/>
      <c r="E502" s="207"/>
      <c r="F502" s="207"/>
      <c r="G502" s="207"/>
      <c r="H502" s="207"/>
      <c r="I502" s="207"/>
    </row>
    <row r="503" spans="1:9" x14ac:dyDescent="0.25">
      <c r="A503" s="207"/>
      <c r="B503" s="207"/>
      <c r="C503" s="207"/>
      <c r="D503" s="207"/>
      <c r="E503" s="207"/>
      <c r="F503" s="207"/>
      <c r="G503" s="207"/>
      <c r="H503" s="207"/>
      <c r="I503" s="207"/>
    </row>
    <row r="504" spans="1:9" ht="15.75" x14ac:dyDescent="0.25">
      <c r="A504" s="215" t="s">
        <v>307</v>
      </c>
      <c r="B504" s="215"/>
      <c r="C504" s="215"/>
      <c r="D504" s="215"/>
      <c r="E504" s="215"/>
      <c r="F504" s="215"/>
      <c r="G504" s="215"/>
      <c r="H504" s="215"/>
      <c r="I504" s="215"/>
    </row>
    <row r="505" spans="1:9" ht="15.75" x14ac:dyDescent="0.25">
      <c r="A505" s="215" t="s">
        <v>199</v>
      </c>
      <c r="B505" s="215"/>
      <c r="C505" s="215"/>
      <c r="D505" s="215"/>
      <c r="E505" s="215"/>
      <c r="F505" s="215"/>
      <c r="G505" s="215"/>
      <c r="H505" s="215"/>
      <c r="I505" s="215"/>
    </row>
    <row r="506" spans="1:9" ht="15.75" x14ac:dyDescent="0.25">
      <c r="A506" s="17"/>
    </row>
    <row r="507" spans="1:9" ht="15.75" customHeight="1" x14ac:dyDescent="0.25">
      <c r="A507" s="207" t="s">
        <v>200</v>
      </c>
      <c r="B507" s="207"/>
      <c r="C507" s="207"/>
      <c r="D507" s="207"/>
      <c r="E507" s="207"/>
      <c r="F507" s="207"/>
      <c r="G507" s="207"/>
      <c r="H507" s="207"/>
      <c r="I507" s="207"/>
    </row>
    <row r="508" spans="1:9" ht="15.75" customHeight="1" x14ac:dyDescent="0.25">
      <c r="A508" s="207"/>
      <c r="B508" s="207"/>
      <c r="C508" s="207"/>
      <c r="D508" s="207"/>
      <c r="E508" s="207"/>
      <c r="F508" s="207"/>
      <c r="G508" s="207"/>
      <c r="H508" s="207"/>
      <c r="I508" s="207"/>
    </row>
    <row r="509" spans="1:9" ht="15.75" customHeight="1" x14ac:dyDescent="0.25">
      <c r="A509" s="207"/>
      <c r="B509" s="207"/>
      <c r="C509" s="207"/>
      <c r="D509" s="207"/>
      <c r="E509" s="207"/>
      <c r="F509" s="207"/>
      <c r="G509" s="207"/>
      <c r="H509" s="207"/>
      <c r="I509" s="207"/>
    </row>
    <row r="510" spans="1:9" ht="15.75" customHeight="1" x14ac:dyDescent="0.25">
      <c r="A510" s="207"/>
      <c r="B510" s="207"/>
      <c r="C510" s="207"/>
      <c r="D510" s="207"/>
      <c r="E510" s="207"/>
      <c r="F510" s="207"/>
      <c r="G510" s="207"/>
      <c r="H510" s="207"/>
      <c r="I510" s="207"/>
    </row>
    <row r="511" spans="1:9" ht="15.75" customHeight="1" x14ac:dyDescent="0.25">
      <c r="A511" s="207"/>
      <c r="B511" s="207"/>
      <c r="C511" s="207"/>
      <c r="D511" s="207"/>
      <c r="E511" s="207"/>
      <c r="F511" s="207"/>
      <c r="G511" s="207"/>
      <c r="H511" s="207"/>
      <c r="I511" s="207"/>
    </row>
    <row r="512" spans="1:9" ht="15.75" customHeight="1" x14ac:dyDescent="0.25">
      <c r="A512" s="207"/>
      <c r="B512" s="207"/>
      <c r="C512" s="207"/>
      <c r="D512" s="207"/>
      <c r="E512" s="207"/>
      <c r="F512" s="207"/>
      <c r="G512" s="207"/>
      <c r="H512" s="207"/>
      <c r="I512" s="207"/>
    </row>
    <row r="514" spans="1:9" x14ac:dyDescent="0.25">
      <c r="A514" s="218" t="s">
        <v>345</v>
      </c>
      <c r="B514" s="218"/>
      <c r="C514" s="218"/>
      <c r="D514" s="218"/>
      <c r="E514" s="218"/>
      <c r="F514" s="218"/>
      <c r="G514" s="218"/>
      <c r="H514" s="218"/>
      <c r="I514" s="218"/>
    </row>
    <row r="515" spans="1:9" x14ac:dyDescent="0.25">
      <c r="A515" s="218"/>
      <c r="B515" s="218"/>
      <c r="C515" s="218"/>
      <c r="D515" s="218"/>
      <c r="E515" s="218"/>
      <c r="F515" s="218"/>
      <c r="G515" s="218"/>
      <c r="H515" s="218"/>
      <c r="I515" s="218"/>
    </row>
    <row r="517" spans="1:9" ht="15.75" x14ac:dyDescent="0.25">
      <c r="A517" s="32" t="s">
        <v>346</v>
      </c>
      <c r="F517" s="146">
        <v>802359.4</v>
      </c>
      <c r="G517" s="146"/>
    </row>
    <row r="518" spans="1:9" ht="15.75" x14ac:dyDescent="0.25">
      <c r="A518" s="32" t="s">
        <v>347</v>
      </c>
      <c r="F518" s="146">
        <v>741245.54</v>
      </c>
      <c r="G518" s="146"/>
    </row>
    <row r="519" spans="1:9" ht="15.75" x14ac:dyDescent="0.25">
      <c r="A519" s="32" t="s">
        <v>348</v>
      </c>
      <c r="F519" s="146">
        <f>F517-F518</f>
        <v>61113.859999999986</v>
      </c>
      <c r="G519" s="146"/>
    </row>
    <row r="520" spans="1:9" ht="15.75" x14ac:dyDescent="0.25">
      <c r="A520" s="32"/>
      <c r="F520" s="52"/>
      <c r="G520" s="52"/>
    </row>
    <row r="522" spans="1:9" ht="18.75" x14ac:dyDescent="0.3">
      <c r="A522" s="22" t="s">
        <v>201</v>
      </c>
    </row>
    <row r="523" spans="1:9" ht="18.75" x14ac:dyDescent="0.3">
      <c r="A523" s="22"/>
    </row>
    <row r="525" spans="1:9" ht="15" customHeight="1" x14ac:dyDescent="0.25">
      <c r="A525" s="218" t="s">
        <v>204</v>
      </c>
      <c r="B525" s="219"/>
      <c r="C525" s="219"/>
      <c r="D525" s="219"/>
      <c r="E525" s="219"/>
      <c r="F525" s="219"/>
      <c r="G525" s="219"/>
      <c r="H525" s="219"/>
      <c r="I525" s="219"/>
    </row>
    <row r="526" spans="1:9" ht="15" customHeight="1" x14ac:dyDescent="0.25">
      <c r="A526" s="39"/>
      <c r="B526" s="39"/>
      <c r="C526" s="39"/>
      <c r="D526" s="39"/>
      <c r="E526" s="39"/>
      <c r="F526" s="39"/>
      <c r="G526" s="39"/>
      <c r="H526" s="208">
        <v>118884.2</v>
      </c>
      <c r="I526" s="208"/>
    </row>
    <row r="527" spans="1:9" ht="15" customHeight="1" x14ac:dyDescent="0.25">
      <c r="A527" s="39"/>
      <c r="B527" s="39"/>
      <c r="C527" s="39"/>
      <c r="D527" s="39"/>
      <c r="E527" s="39"/>
      <c r="F527" s="39"/>
      <c r="G527" s="39"/>
      <c r="H527" s="106"/>
      <c r="I527" s="106"/>
    </row>
    <row r="528" spans="1:9" ht="15.75" x14ac:dyDescent="0.25">
      <c r="A528" s="32" t="s">
        <v>202</v>
      </c>
      <c r="H528" s="100"/>
      <c r="I528" s="100"/>
    </row>
    <row r="529" spans="1:9" ht="15.75" x14ac:dyDescent="0.25">
      <c r="A529" s="32" t="s">
        <v>203</v>
      </c>
      <c r="G529" s="38"/>
      <c r="H529" s="208">
        <v>17526.150000000001</v>
      </c>
      <c r="I529" s="208"/>
    </row>
    <row r="530" spans="1:9" ht="15.75" x14ac:dyDescent="0.25">
      <c r="A530" s="32" t="s">
        <v>349</v>
      </c>
      <c r="G530" s="38"/>
      <c r="H530" s="208">
        <v>412.43</v>
      </c>
      <c r="I530" s="208"/>
    </row>
    <row r="531" spans="1:9" ht="15.75" x14ac:dyDescent="0.25">
      <c r="A531" s="29" t="s">
        <v>350</v>
      </c>
      <c r="G531" s="38"/>
      <c r="H531" s="208">
        <v>3711.89</v>
      </c>
      <c r="I531" s="208"/>
    </row>
    <row r="532" spans="1:9" ht="15.75" x14ac:dyDescent="0.25">
      <c r="A532" s="194"/>
      <c r="B532" s="194"/>
      <c r="C532" s="194"/>
      <c r="D532" s="194"/>
      <c r="E532" s="194"/>
      <c r="F532" s="194"/>
      <c r="G532" s="194"/>
      <c r="H532" s="208"/>
      <c r="I532" s="208"/>
    </row>
    <row r="533" spans="1:9" x14ac:dyDescent="0.25">
      <c r="H533" s="100"/>
      <c r="I533" s="100"/>
    </row>
    <row r="534" spans="1:9" ht="15.75" x14ac:dyDescent="0.25">
      <c r="A534" s="224" t="s">
        <v>254</v>
      </c>
      <c r="B534" s="224"/>
      <c r="C534" s="224"/>
      <c r="D534" s="224"/>
      <c r="E534" s="224"/>
      <c r="F534" s="224"/>
      <c r="G534" s="224"/>
      <c r="H534" s="208">
        <v>4181.63</v>
      </c>
      <c r="I534" s="208"/>
    </row>
    <row r="535" spans="1:9" ht="15.75" x14ac:dyDescent="0.25">
      <c r="A535" s="225" t="s">
        <v>255</v>
      </c>
      <c r="B535" s="225"/>
      <c r="C535" s="225"/>
      <c r="D535" s="225"/>
      <c r="E535" s="225"/>
      <c r="F535" s="225"/>
      <c r="G535" s="225"/>
      <c r="H535" s="226">
        <f>H526+H534</f>
        <v>123065.83</v>
      </c>
      <c r="I535" s="227"/>
    </row>
    <row r="536" spans="1:9" ht="15.75" x14ac:dyDescent="0.25">
      <c r="A536" s="61"/>
      <c r="B536" s="61"/>
      <c r="C536" s="61"/>
      <c r="D536" s="61"/>
      <c r="E536" s="61"/>
      <c r="F536" s="61"/>
      <c r="G536" s="61"/>
      <c r="H536" s="62"/>
      <c r="I536" s="58"/>
    </row>
    <row r="537" spans="1:9" ht="15.75" x14ac:dyDescent="0.25">
      <c r="A537" s="101"/>
      <c r="B537" s="101"/>
      <c r="C537" s="101"/>
      <c r="D537" s="101"/>
      <c r="E537" s="101"/>
      <c r="F537" s="101"/>
      <c r="G537" s="101"/>
      <c r="H537" s="62"/>
      <c r="I537" s="58"/>
    </row>
    <row r="538" spans="1:9" ht="15.75" x14ac:dyDescent="0.25">
      <c r="A538" s="101"/>
      <c r="B538" s="101"/>
      <c r="C538" s="101"/>
      <c r="D538" s="101"/>
      <c r="E538" s="101"/>
      <c r="F538" s="101"/>
      <c r="G538" s="101"/>
      <c r="H538" s="62"/>
      <c r="I538" s="58"/>
    </row>
    <row r="539" spans="1:9" ht="15.75" x14ac:dyDescent="0.25">
      <c r="A539" s="57"/>
      <c r="B539" s="57"/>
      <c r="C539" s="57"/>
      <c r="D539" s="57"/>
      <c r="E539" s="57"/>
      <c r="F539" s="57"/>
      <c r="G539" s="57"/>
      <c r="H539" s="56"/>
    </row>
    <row r="540" spans="1:9" ht="18.75" x14ac:dyDescent="0.3">
      <c r="A540" s="22" t="s">
        <v>205</v>
      </c>
    </row>
    <row r="541" spans="1:9" ht="18.75" x14ac:dyDescent="0.3">
      <c r="A541" s="22"/>
    </row>
    <row r="543" spans="1:9" x14ac:dyDescent="0.25">
      <c r="A543" s="218" t="s">
        <v>343</v>
      </c>
      <c r="B543" s="218"/>
      <c r="C543" s="218"/>
      <c r="D543" s="218"/>
      <c r="E543" s="218"/>
      <c r="F543" s="218"/>
      <c r="G543" s="218"/>
      <c r="H543" s="218"/>
      <c r="I543" s="218"/>
    </row>
    <row r="544" spans="1:9" x14ac:dyDescent="0.25">
      <c r="A544" s="218"/>
      <c r="B544" s="218"/>
      <c r="C544" s="218"/>
      <c r="D544" s="218"/>
      <c r="E544" s="218"/>
      <c r="F544" s="218"/>
      <c r="G544" s="218"/>
      <c r="H544" s="218"/>
      <c r="I544" s="218"/>
    </row>
    <row r="545" spans="1:9" x14ac:dyDescent="0.25">
      <c r="A545" s="218"/>
      <c r="B545" s="218"/>
      <c r="C545" s="218"/>
      <c r="D545" s="218"/>
      <c r="E545" s="218"/>
      <c r="F545" s="218"/>
      <c r="G545" s="218"/>
      <c r="H545" s="218"/>
      <c r="I545" s="218"/>
    </row>
    <row r="546" spans="1:9" x14ac:dyDescent="0.25">
      <c r="A546" s="218"/>
      <c r="B546" s="218"/>
      <c r="C546" s="218"/>
      <c r="D546" s="218"/>
      <c r="E546" s="218"/>
      <c r="F546" s="218"/>
      <c r="G546" s="218"/>
      <c r="H546" s="218"/>
      <c r="I546" s="218"/>
    </row>
    <row r="547" spans="1:9" x14ac:dyDescent="0.25">
      <c r="A547" s="218"/>
      <c r="B547" s="218"/>
      <c r="C547" s="218"/>
      <c r="D547" s="218"/>
      <c r="E547" s="218"/>
      <c r="F547" s="218"/>
      <c r="G547" s="218"/>
      <c r="H547" s="218"/>
      <c r="I547" s="218"/>
    </row>
    <row r="548" spans="1:9" x14ac:dyDescent="0.25">
      <c r="A548" s="218"/>
      <c r="B548" s="218"/>
      <c r="C548" s="218"/>
      <c r="D548" s="218"/>
      <c r="E548" s="218"/>
      <c r="F548" s="218"/>
      <c r="G548" s="218"/>
      <c r="H548" s="218"/>
      <c r="I548" s="218"/>
    </row>
    <row r="549" spans="1:9" x14ac:dyDescent="0.25">
      <c r="A549" s="218"/>
      <c r="B549" s="218"/>
      <c r="C549" s="218"/>
      <c r="D549" s="218"/>
      <c r="E549" s="218"/>
      <c r="F549" s="218"/>
      <c r="G549" s="218"/>
      <c r="H549" s="218"/>
      <c r="I549" s="218"/>
    </row>
    <row r="550" spans="1:9" x14ac:dyDescent="0.25">
      <c r="A550" s="40"/>
    </row>
    <row r="552" spans="1:9" ht="18.75" x14ac:dyDescent="0.3">
      <c r="A552" s="22" t="s">
        <v>228</v>
      </c>
    </row>
    <row r="554" spans="1:9" ht="15.75" x14ac:dyDescent="0.25">
      <c r="A554" s="32" t="s">
        <v>235</v>
      </c>
      <c r="G554" s="146">
        <v>4665.8500000000004</v>
      </c>
      <c r="H554" s="146"/>
    </row>
    <row r="555" spans="1:9" ht="15.75" x14ac:dyDescent="0.25">
      <c r="A555" s="32" t="s">
        <v>229</v>
      </c>
      <c r="F555" s="17"/>
      <c r="G555" s="146">
        <v>282.14999999999998</v>
      </c>
      <c r="H555" s="146"/>
    </row>
    <row r="556" spans="1:9" ht="15.75" x14ac:dyDescent="0.25">
      <c r="A556" s="32" t="s">
        <v>230</v>
      </c>
      <c r="F556" s="17"/>
      <c r="G556" s="146">
        <v>1880</v>
      </c>
      <c r="H556" s="146"/>
    </row>
    <row r="557" spans="1:9" ht="15.75" x14ac:dyDescent="0.25">
      <c r="A557" s="32" t="s">
        <v>231</v>
      </c>
      <c r="D557" s="17"/>
      <c r="G557" s="146">
        <v>12011.7</v>
      </c>
      <c r="H557" s="146"/>
    </row>
    <row r="558" spans="1:9" ht="15.75" x14ac:dyDescent="0.25">
      <c r="A558" s="32" t="s">
        <v>232</v>
      </c>
      <c r="C558" s="17"/>
      <c r="G558" s="146">
        <v>3948.65</v>
      </c>
      <c r="H558" s="146"/>
    </row>
    <row r="559" spans="1:9" ht="15.75" x14ac:dyDescent="0.25">
      <c r="A559" s="32" t="s">
        <v>233</v>
      </c>
      <c r="D559" s="17"/>
      <c r="G559" s="146">
        <v>9476.36</v>
      </c>
      <c r="H559" s="146"/>
    </row>
    <row r="560" spans="1:9" ht="15.75" x14ac:dyDescent="0.25">
      <c r="A560" s="32" t="s">
        <v>234</v>
      </c>
      <c r="E560" s="17"/>
      <c r="G560" s="146">
        <v>1196.02</v>
      </c>
      <c r="H560" s="146"/>
    </row>
    <row r="561" spans="1:8" ht="15.75" x14ac:dyDescent="0.25">
      <c r="A561" s="32"/>
      <c r="C561" s="17"/>
      <c r="G561" s="146"/>
      <c r="H561" s="146"/>
    </row>
    <row r="566" spans="1:8" ht="18.75" x14ac:dyDescent="0.3">
      <c r="A566" s="22" t="s">
        <v>236</v>
      </c>
    </row>
    <row r="568" spans="1:8" ht="15.75" x14ac:dyDescent="0.25">
      <c r="A568" s="32" t="s">
        <v>237</v>
      </c>
      <c r="B568" s="21"/>
      <c r="D568" s="17"/>
      <c r="G568" s="146">
        <v>0</v>
      </c>
      <c r="H568" s="146"/>
    </row>
    <row r="569" spans="1:8" ht="15.75" x14ac:dyDescent="0.25">
      <c r="A569" s="32" t="s">
        <v>238</v>
      </c>
      <c r="B569" s="21"/>
      <c r="D569" s="17"/>
      <c r="G569" s="146">
        <v>981.19</v>
      </c>
      <c r="H569" s="146"/>
    </row>
    <row r="570" spans="1:8" ht="15.75" x14ac:dyDescent="0.25">
      <c r="A570" s="32" t="s">
        <v>239</v>
      </c>
      <c r="B570" s="21"/>
      <c r="D570" s="17"/>
      <c r="G570" s="146">
        <v>331.66</v>
      </c>
      <c r="H570" s="146"/>
    </row>
    <row r="571" spans="1:8" ht="15.75" x14ac:dyDescent="0.25">
      <c r="A571" s="32"/>
      <c r="B571" s="21"/>
      <c r="G571" s="146"/>
      <c r="H571" s="146"/>
    </row>
    <row r="572" spans="1:8" ht="15.75" x14ac:dyDescent="0.25">
      <c r="A572" s="32" t="s">
        <v>243</v>
      </c>
      <c r="B572" s="21"/>
      <c r="G572" s="146">
        <v>50831.27</v>
      </c>
      <c r="H572" s="146"/>
    </row>
    <row r="573" spans="1:8" ht="15.75" x14ac:dyDescent="0.25">
      <c r="A573" s="32" t="s">
        <v>240</v>
      </c>
      <c r="B573" s="21"/>
      <c r="E573" s="17"/>
      <c r="G573" s="146">
        <v>7425.66</v>
      </c>
      <c r="H573" s="146"/>
    </row>
    <row r="574" spans="1:8" ht="15.75" x14ac:dyDescent="0.25">
      <c r="A574" s="32" t="s">
        <v>241</v>
      </c>
      <c r="B574" s="21"/>
      <c r="F574" s="17"/>
      <c r="G574" s="146">
        <v>8327.52</v>
      </c>
      <c r="H574" s="146"/>
    </row>
    <row r="575" spans="1:8" ht="15.75" x14ac:dyDescent="0.25">
      <c r="A575" s="32" t="s">
        <v>242</v>
      </c>
      <c r="B575" s="21"/>
      <c r="E575" s="17"/>
      <c r="G575" s="146">
        <v>35394.370000000003</v>
      </c>
      <c r="H575" s="146"/>
    </row>
    <row r="578" spans="1:7" x14ac:dyDescent="0.25">
      <c r="A578" s="41" t="s">
        <v>206</v>
      </c>
    </row>
    <row r="579" spans="1:7" ht="15.75" thickBot="1" x14ac:dyDescent="0.3"/>
    <row r="580" spans="1:7" ht="16.5" customHeight="1" x14ac:dyDescent="0.25">
      <c r="A580" s="42" t="s">
        <v>207</v>
      </c>
      <c r="B580" s="43" t="s">
        <v>209</v>
      </c>
      <c r="C580" s="43" t="s">
        <v>211</v>
      </c>
      <c r="D580" s="220" t="s">
        <v>212</v>
      </c>
      <c r="E580" s="222" t="s">
        <v>226</v>
      </c>
      <c r="F580" s="43" t="s">
        <v>213</v>
      </c>
      <c r="G580" s="43" t="s">
        <v>214</v>
      </c>
    </row>
    <row r="581" spans="1:7" ht="16.5" customHeight="1" thickBot="1" x14ac:dyDescent="0.3">
      <c r="A581" s="44" t="s">
        <v>208</v>
      </c>
      <c r="B581" s="45" t="s">
        <v>210</v>
      </c>
      <c r="C581" s="45" t="s">
        <v>351</v>
      </c>
      <c r="D581" s="221"/>
      <c r="E581" s="223"/>
      <c r="F581" s="48">
        <v>42735</v>
      </c>
      <c r="G581" s="45" t="s">
        <v>20</v>
      </c>
    </row>
    <row r="582" spans="1:7" ht="30" customHeight="1" thickBot="1" x14ac:dyDescent="0.3">
      <c r="A582" s="46">
        <v>1</v>
      </c>
      <c r="B582" s="47" t="s">
        <v>215</v>
      </c>
      <c r="C582" s="107">
        <v>3558.93</v>
      </c>
      <c r="D582" s="108">
        <v>0</v>
      </c>
      <c r="E582" s="108">
        <v>0</v>
      </c>
      <c r="F582" s="107">
        <f>C582+D582-E582-G582</f>
        <v>3558.93</v>
      </c>
      <c r="G582" s="107">
        <v>0</v>
      </c>
    </row>
    <row r="583" spans="1:7" ht="30" customHeight="1" thickBot="1" x14ac:dyDescent="0.3">
      <c r="A583" s="46">
        <v>18</v>
      </c>
      <c r="B583" s="47" t="s">
        <v>216</v>
      </c>
      <c r="C583" s="107">
        <v>2495.25</v>
      </c>
      <c r="D583" s="108">
        <v>0</v>
      </c>
      <c r="E583" s="108">
        <v>0</v>
      </c>
      <c r="F583" s="107">
        <f>C583+D583-E583-G583</f>
        <v>623.15000000000009</v>
      </c>
      <c r="G583" s="107">
        <v>1872.1</v>
      </c>
    </row>
    <row r="584" spans="1:7" ht="30" customHeight="1" thickBot="1" x14ac:dyDescent="0.3">
      <c r="A584" s="46">
        <v>21</v>
      </c>
      <c r="B584" s="47" t="s">
        <v>217</v>
      </c>
      <c r="C584" s="107">
        <v>2988205.48</v>
      </c>
      <c r="D584" s="108">
        <v>431282.99</v>
      </c>
      <c r="E584" s="108">
        <v>0</v>
      </c>
      <c r="F584" s="107">
        <f t="shared" ref="F584:F592" si="1">C584+D584-E584-G584</f>
        <v>1736771.1699999997</v>
      </c>
      <c r="G584" s="107">
        <v>1682717.3</v>
      </c>
    </row>
    <row r="585" spans="1:7" ht="30" customHeight="1" thickBot="1" x14ac:dyDescent="0.3">
      <c r="A585" s="46">
        <v>22</v>
      </c>
      <c r="B585" s="47" t="s">
        <v>219</v>
      </c>
      <c r="C585" s="107">
        <v>120085.46</v>
      </c>
      <c r="D585" s="108">
        <v>67300</v>
      </c>
      <c r="E585" s="108">
        <v>0</v>
      </c>
      <c r="F585" s="107">
        <f t="shared" si="1"/>
        <v>59498.040000000023</v>
      </c>
      <c r="G585" s="107">
        <v>127887.42</v>
      </c>
    </row>
    <row r="586" spans="1:7" ht="30" customHeight="1" thickBot="1" x14ac:dyDescent="0.3">
      <c r="A586" s="46">
        <v>23</v>
      </c>
      <c r="B586" s="47" t="s">
        <v>220</v>
      </c>
      <c r="C586" s="107">
        <v>53478.74</v>
      </c>
      <c r="D586" s="108">
        <v>1800</v>
      </c>
      <c r="E586" s="108">
        <v>0</v>
      </c>
      <c r="F586" s="107">
        <f t="shared" si="1"/>
        <v>1725</v>
      </c>
      <c r="G586" s="107">
        <v>53553.74</v>
      </c>
    </row>
    <row r="587" spans="1:7" ht="30" customHeight="1" thickBot="1" x14ac:dyDescent="0.3">
      <c r="A587" s="46">
        <v>28</v>
      </c>
      <c r="B587" s="47" t="s">
        <v>221</v>
      </c>
      <c r="C587" s="107">
        <v>66926.05</v>
      </c>
      <c r="D587" s="108">
        <v>4878.24</v>
      </c>
      <c r="E587" s="108">
        <v>4878.24</v>
      </c>
      <c r="F587" s="107">
        <f t="shared" si="1"/>
        <v>15317.200000000004</v>
      </c>
      <c r="G587" s="107">
        <v>51608.85</v>
      </c>
    </row>
    <row r="588" spans="1:7" ht="30" customHeight="1" thickBot="1" x14ac:dyDescent="0.3">
      <c r="A588" s="46">
        <v>31</v>
      </c>
      <c r="B588" s="47" t="s">
        <v>222</v>
      </c>
      <c r="C588" s="107">
        <v>248326.88</v>
      </c>
      <c r="D588" s="108">
        <v>0</v>
      </c>
      <c r="E588" s="108">
        <v>0</v>
      </c>
      <c r="F588" s="107">
        <f t="shared" si="1"/>
        <v>248326.88</v>
      </c>
      <c r="G588" s="107">
        <v>0</v>
      </c>
    </row>
    <row r="589" spans="1:7" ht="30" customHeight="1" thickBot="1" x14ac:dyDescent="0.3">
      <c r="A589" s="46">
        <v>32</v>
      </c>
      <c r="B589" s="47" t="s">
        <v>223</v>
      </c>
      <c r="C589" s="107">
        <v>1659.7</v>
      </c>
      <c r="D589" s="108">
        <v>0</v>
      </c>
      <c r="E589" s="108">
        <v>0</v>
      </c>
      <c r="F589" s="107">
        <f t="shared" si="1"/>
        <v>1659.7</v>
      </c>
      <c r="G589" s="107">
        <v>0</v>
      </c>
    </row>
    <row r="590" spans="1:7" ht="30" customHeight="1" thickBot="1" x14ac:dyDescent="0.3">
      <c r="A590" s="46">
        <v>42</v>
      </c>
      <c r="B590" s="47" t="s">
        <v>224</v>
      </c>
      <c r="C590" s="107">
        <v>430957.45</v>
      </c>
      <c r="D590" s="108">
        <v>83897.18</v>
      </c>
      <c r="E590" s="108">
        <v>505261.23</v>
      </c>
      <c r="F590" s="107">
        <f t="shared" si="1"/>
        <v>9593.4000000000233</v>
      </c>
      <c r="G590" s="107">
        <v>0</v>
      </c>
    </row>
    <row r="591" spans="1:7" ht="30" customHeight="1" thickBot="1" x14ac:dyDescent="0.3">
      <c r="A591" s="46">
        <v>61</v>
      </c>
      <c r="B591" s="47" t="s">
        <v>225</v>
      </c>
      <c r="C591" s="107">
        <v>349066.58</v>
      </c>
      <c r="D591" s="108">
        <v>0</v>
      </c>
      <c r="E591" s="108">
        <v>0</v>
      </c>
      <c r="F591" s="107">
        <f t="shared" si="1"/>
        <v>349066.58</v>
      </c>
      <c r="G591" s="107">
        <v>0</v>
      </c>
    </row>
    <row r="592" spans="1:7" ht="30" customHeight="1" thickBot="1" x14ac:dyDescent="0.3">
      <c r="A592" s="46">
        <v>63</v>
      </c>
      <c r="B592" s="47" t="s">
        <v>227</v>
      </c>
      <c r="C592" s="107">
        <v>280194</v>
      </c>
      <c r="D592" s="108">
        <v>0</v>
      </c>
      <c r="E592" s="108">
        <v>0</v>
      </c>
      <c r="F592" s="107">
        <f t="shared" si="1"/>
        <v>280194</v>
      </c>
      <c r="G592" s="107">
        <v>0</v>
      </c>
    </row>
    <row r="593" spans="1:9" ht="30" customHeight="1" thickBot="1" x14ac:dyDescent="0.3">
      <c r="A593" s="46"/>
      <c r="B593" s="47" t="s">
        <v>20</v>
      </c>
      <c r="C593" s="107">
        <f>SUM(C582:C592)</f>
        <v>4544954.5200000005</v>
      </c>
      <c r="D593" s="108">
        <f>SUM(D582:D592)</f>
        <v>589158.40999999992</v>
      </c>
      <c r="E593" s="108">
        <f t="shared" ref="E593" si="2">SUM(E582:E592)</f>
        <v>510139.47</v>
      </c>
      <c r="F593" s="108">
        <f>C593+D593-E593-G593</f>
        <v>2706334.0500000007</v>
      </c>
      <c r="G593" s="107">
        <f>SUM(G582:G592)</f>
        <v>1917639.4100000001</v>
      </c>
    </row>
    <row r="595" spans="1:9" ht="15.75" x14ac:dyDescent="0.25">
      <c r="A595" s="32"/>
      <c r="B595" s="21"/>
      <c r="G595" s="146"/>
      <c r="H595" s="146"/>
    </row>
    <row r="596" spans="1:9" ht="15.75" x14ac:dyDescent="0.25">
      <c r="A596" s="32"/>
      <c r="B596" s="21"/>
      <c r="G596" s="146"/>
      <c r="H596" s="146"/>
    </row>
    <row r="597" spans="1:9" ht="15.75" x14ac:dyDescent="0.25">
      <c r="A597" s="32"/>
      <c r="B597" s="21"/>
      <c r="E597" s="17"/>
      <c r="G597" s="146"/>
      <c r="H597" s="146"/>
    </row>
    <row r="598" spans="1:9" ht="15.75" x14ac:dyDescent="0.25">
      <c r="A598" s="32"/>
      <c r="B598" s="21"/>
      <c r="F598" s="17"/>
      <c r="G598" s="146"/>
      <c r="H598" s="146"/>
    </row>
    <row r="599" spans="1:9" ht="15.75" x14ac:dyDescent="0.25">
      <c r="A599" s="32"/>
      <c r="B599" s="21"/>
      <c r="E599" s="17"/>
      <c r="G599" s="146"/>
      <c r="H599" s="146"/>
    </row>
    <row r="600" spans="1:9" x14ac:dyDescent="0.25">
      <c r="G600" s="65"/>
      <c r="H600" s="65"/>
    </row>
    <row r="601" spans="1:9" ht="18.75" x14ac:dyDescent="0.3">
      <c r="A601" s="22" t="s">
        <v>244</v>
      </c>
    </row>
    <row r="603" spans="1:9" x14ac:dyDescent="0.25">
      <c r="A603" s="218" t="s">
        <v>270</v>
      </c>
      <c r="B603" s="218"/>
      <c r="C603" s="218"/>
      <c r="D603" s="218"/>
      <c r="E603" s="218"/>
      <c r="F603" s="218"/>
      <c r="G603" s="218"/>
      <c r="H603" s="218"/>
      <c r="I603" s="218"/>
    </row>
    <row r="604" spans="1:9" x14ac:dyDescent="0.25">
      <c r="A604" s="218"/>
      <c r="B604" s="218"/>
      <c r="C604" s="218"/>
      <c r="D604" s="218"/>
      <c r="E604" s="218"/>
      <c r="F604" s="218"/>
      <c r="G604" s="218"/>
      <c r="H604" s="218"/>
      <c r="I604" s="218"/>
    </row>
    <row r="605" spans="1:9" x14ac:dyDescent="0.25">
      <c r="A605" s="218"/>
      <c r="B605" s="218"/>
      <c r="C605" s="218"/>
      <c r="D605" s="218"/>
      <c r="E605" s="218"/>
      <c r="F605" s="218"/>
      <c r="G605" s="218"/>
      <c r="H605" s="218"/>
      <c r="I605" s="218"/>
    </row>
    <row r="606" spans="1:9" x14ac:dyDescent="0.25">
      <c r="A606" s="218"/>
      <c r="B606" s="218"/>
      <c r="C606" s="218"/>
      <c r="D606" s="218"/>
      <c r="E606" s="218"/>
      <c r="F606" s="218"/>
      <c r="G606" s="218"/>
      <c r="H606" s="218"/>
      <c r="I606" s="218"/>
    </row>
    <row r="607" spans="1:9" x14ac:dyDescent="0.25">
      <c r="A607" s="218"/>
      <c r="B607" s="218"/>
      <c r="C607" s="218"/>
      <c r="D607" s="218"/>
      <c r="E607" s="218"/>
      <c r="F607" s="218"/>
      <c r="G607" s="218"/>
      <c r="H607" s="218"/>
      <c r="I607" s="218"/>
    </row>
    <row r="608" spans="1:9" x14ac:dyDescent="0.25">
      <c r="A608" s="218"/>
      <c r="B608" s="218"/>
      <c r="C608" s="218"/>
      <c r="D608" s="218"/>
      <c r="E608" s="218"/>
      <c r="F608" s="218"/>
      <c r="G608" s="218"/>
      <c r="H608" s="218"/>
      <c r="I608" s="218"/>
    </row>
    <row r="609" spans="1:9" ht="18.75" x14ac:dyDescent="0.3">
      <c r="A609" s="22" t="s">
        <v>245</v>
      </c>
    </row>
    <row r="610" spans="1:9" x14ac:dyDescent="0.25">
      <c r="A610" s="41"/>
    </row>
    <row r="611" spans="1:9" ht="15.75" x14ac:dyDescent="0.25">
      <c r="A611" s="32" t="s">
        <v>352</v>
      </c>
    </row>
    <row r="612" spans="1:9" x14ac:dyDescent="0.25">
      <c r="A612" s="41"/>
    </row>
    <row r="613" spans="1:9" ht="18.75" x14ac:dyDescent="0.3">
      <c r="A613" s="22" t="s">
        <v>246</v>
      </c>
    </row>
    <row r="615" spans="1:9" x14ac:dyDescent="0.25">
      <c r="A615" s="218" t="s">
        <v>368</v>
      </c>
      <c r="B615" s="218"/>
      <c r="C615" s="218"/>
      <c r="D615" s="218"/>
      <c r="E615" s="218"/>
      <c r="F615" s="218"/>
      <c r="G615" s="218"/>
      <c r="H615" s="218"/>
      <c r="I615" s="218"/>
    </row>
    <row r="616" spans="1:9" x14ac:dyDescent="0.25">
      <c r="A616" s="218"/>
      <c r="B616" s="218"/>
      <c r="C616" s="218"/>
      <c r="D616" s="218"/>
      <c r="E616" s="218"/>
      <c r="F616" s="218"/>
      <c r="G616" s="218"/>
      <c r="H616" s="218"/>
      <c r="I616" s="218"/>
    </row>
    <row r="617" spans="1:9" x14ac:dyDescent="0.25">
      <c r="A617" s="218"/>
      <c r="B617" s="218"/>
      <c r="C617" s="218"/>
      <c r="D617" s="218"/>
      <c r="E617" s="218"/>
      <c r="F617" s="218"/>
      <c r="G617" s="218"/>
      <c r="H617" s="218"/>
      <c r="I617" s="218"/>
    </row>
    <row r="618" spans="1:9" x14ac:dyDescent="0.25">
      <c r="A618" s="218"/>
      <c r="B618" s="218"/>
      <c r="C618" s="218"/>
      <c r="D618" s="218"/>
      <c r="E618" s="218"/>
      <c r="F618" s="218"/>
      <c r="G618" s="218"/>
      <c r="H618" s="218"/>
      <c r="I618" s="218"/>
    </row>
    <row r="619" spans="1:9" x14ac:dyDescent="0.25">
      <c r="A619" s="218"/>
      <c r="B619" s="218"/>
      <c r="C619" s="218"/>
      <c r="D619" s="218"/>
      <c r="E619" s="218"/>
      <c r="F619" s="218"/>
      <c r="G619" s="218"/>
      <c r="H619" s="218"/>
      <c r="I619" s="218"/>
    </row>
    <row r="620" spans="1:9" x14ac:dyDescent="0.25">
      <c r="A620" s="218"/>
      <c r="B620" s="218"/>
      <c r="C620" s="218"/>
      <c r="D620" s="218"/>
      <c r="E620" s="218"/>
      <c r="F620" s="218"/>
      <c r="G620" s="218"/>
      <c r="H620" s="218"/>
      <c r="I620" s="218"/>
    </row>
    <row r="621" spans="1:9" x14ac:dyDescent="0.25">
      <c r="A621" s="218"/>
      <c r="B621" s="218"/>
      <c r="C621" s="218"/>
      <c r="D621" s="218"/>
      <c r="E621" s="218"/>
      <c r="F621" s="218"/>
      <c r="G621" s="218"/>
      <c r="H621" s="218"/>
      <c r="I621" s="218"/>
    </row>
    <row r="622" spans="1:9" x14ac:dyDescent="0.25">
      <c r="A622" s="218"/>
      <c r="B622" s="218"/>
      <c r="C622" s="218"/>
      <c r="D622" s="218"/>
      <c r="E622" s="218"/>
      <c r="F622" s="218"/>
      <c r="G622" s="218"/>
      <c r="H622" s="218"/>
      <c r="I622" s="218"/>
    </row>
    <row r="623" spans="1:9" x14ac:dyDescent="0.25">
      <c r="A623" s="218"/>
      <c r="B623" s="218"/>
      <c r="C623" s="218"/>
      <c r="D623" s="218"/>
      <c r="E623" s="218"/>
      <c r="F623" s="218"/>
      <c r="G623" s="218"/>
      <c r="H623" s="218"/>
      <c r="I623" s="218"/>
    </row>
    <row r="624" spans="1:9" x14ac:dyDescent="0.25">
      <c r="A624" s="218"/>
      <c r="B624" s="218"/>
      <c r="C624" s="218"/>
      <c r="D624" s="218"/>
      <c r="E624" s="218"/>
      <c r="F624" s="218"/>
      <c r="G624" s="218"/>
      <c r="H624" s="218"/>
      <c r="I624" s="218"/>
    </row>
    <row r="626" spans="1:9" ht="18.75" x14ac:dyDescent="0.3">
      <c r="A626" s="10"/>
    </row>
    <row r="627" spans="1:9" ht="15.75" x14ac:dyDescent="0.25">
      <c r="A627" s="56"/>
    </row>
    <row r="628" spans="1:9" ht="8.25" customHeight="1" x14ac:dyDescent="0.25">
      <c r="A628" s="56" t="s">
        <v>256</v>
      </c>
    </row>
    <row r="629" spans="1:9" ht="62.25" customHeight="1" x14ac:dyDescent="0.25">
      <c r="A629" s="229" t="s">
        <v>257</v>
      </c>
      <c r="B629" s="229"/>
      <c r="C629" s="229"/>
      <c r="D629" s="229"/>
      <c r="E629" s="229"/>
      <c r="F629" s="229"/>
      <c r="G629" s="229"/>
      <c r="H629" s="229"/>
      <c r="I629" s="229"/>
    </row>
    <row r="630" spans="1:9" ht="15.75" x14ac:dyDescent="0.25">
      <c r="A630" s="32" t="s">
        <v>353</v>
      </c>
      <c r="B630" s="21"/>
      <c r="C630" s="21"/>
      <c r="D630" s="21"/>
      <c r="E630" s="21"/>
      <c r="F630" s="21"/>
      <c r="G630" s="21"/>
      <c r="H630" s="21"/>
      <c r="I630" s="21"/>
    </row>
    <row r="631" spans="1:9" ht="33.75" customHeight="1" x14ac:dyDescent="0.25">
      <c r="A631" s="230" t="s">
        <v>258</v>
      </c>
      <c r="B631" s="230"/>
      <c r="C631" s="230"/>
      <c r="D631" s="230"/>
      <c r="E631" s="230"/>
      <c r="F631" s="230"/>
      <c r="G631" s="230"/>
      <c r="H631" s="230"/>
      <c r="I631" s="230"/>
    </row>
    <row r="632" spans="1:9" ht="15.75" x14ac:dyDescent="0.25">
      <c r="A632" s="56" t="s">
        <v>259</v>
      </c>
    </row>
    <row r="633" spans="1:9" ht="15.75" x14ac:dyDescent="0.25">
      <c r="A633" s="32" t="s">
        <v>354</v>
      </c>
      <c r="B633" s="21"/>
      <c r="C633" s="21"/>
      <c r="D633" s="21"/>
      <c r="E633" s="21"/>
      <c r="F633" s="21"/>
      <c r="G633" s="21"/>
    </row>
    <row r="634" spans="1:9" ht="15.75" x14ac:dyDescent="0.25">
      <c r="A634" s="32" t="s">
        <v>355</v>
      </c>
      <c r="B634" s="21"/>
      <c r="C634" s="21"/>
      <c r="D634" s="21"/>
      <c r="E634" s="21"/>
      <c r="F634" s="21"/>
      <c r="G634" s="21"/>
    </row>
    <row r="635" spans="1:9" ht="15.75" x14ac:dyDescent="0.25">
      <c r="A635" s="32" t="s">
        <v>356</v>
      </c>
      <c r="B635" s="21"/>
      <c r="C635" s="21"/>
      <c r="D635" s="21"/>
      <c r="E635" s="21"/>
      <c r="F635" s="21"/>
      <c r="G635" s="21"/>
    </row>
    <row r="636" spans="1:9" ht="15.75" x14ac:dyDescent="0.25">
      <c r="A636" s="133" t="s">
        <v>357</v>
      </c>
      <c r="B636" s="133"/>
      <c r="C636" s="133"/>
      <c r="D636" s="133"/>
      <c r="E636" s="133"/>
      <c r="F636" s="133"/>
      <c r="G636" s="133"/>
    </row>
    <row r="637" spans="1:9" ht="15.75" x14ac:dyDescent="0.25">
      <c r="A637" s="133" t="s">
        <v>358</v>
      </c>
      <c r="B637" s="133"/>
      <c r="C637" s="133"/>
      <c r="D637" s="133"/>
      <c r="E637" s="133"/>
      <c r="F637" s="133"/>
      <c r="G637" s="133"/>
    </row>
    <row r="638" spans="1:9" ht="15.75" x14ac:dyDescent="0.25">
      <c r="A638" s="133" t="s">
        <v>359</v>
      </c>
      <c r="B638" s="133"/>
      <c r="C638" s="133"/>
      <c r="D638" s="133"/>
      <c r="E638" s="133"/>
      <c r="F638" s="133"/>
      <c r="G638" s="133"/>
    </row>
    <row r="639" spans="1:9" ht="15.75" x14ac:dyDescent="0.25">
      <c r="A639" s="56"/>
    </row>
    <row r="640" spans="1:9" ht="51" customHeight="1" x14ac:dyDescent="0.25">
      <c r="A640" s="231" t="s">
        <v>260</v>
      </c>
      <c r="B640" s="231"/>
      <c r="C640" s="231"/>
      <c r="D640" s="231"/>
      <c r="E640" s="231"/>
      <c r="F640" s="231"/>
      <c r="G640" s="231"/>
      <c r="H640" s="231"/>
      <c r="I640" s="231"/>
    </row>
    <row r="641" spans="1:9" ht="9" customHeight="1" x14ac:dyDescent="0.25">
      <c r="A641" s="56"/>
    </row>
    <row r="642" spans="1:9" ht="45.75" customHeight="1" x14ac:dyDescent="0.25">
      <c r="A642" s="228" t="s">
        <v>271</v>
      </c>
      <c r="B642" s="228"/>
      <c r="C642" s="228"/>
      <c r="D642" s="228"/>
      <c r="E642" s="228"/>
      <c r="F642" s="228"/>
      <c r="G642" s="228"/>
      <c r="H642" s="228"/>
      <c r="I642" s="228"/>
    </row>
    <row r="643" spans="1:9" ht="15.75" x14ac:dyDescent="0.25">
      <c r="A643" s="56" t="s">
        <v>261</v>
      </c>
    </row>
    <row r="644" spans="1:9" ht="15.75" x14ac:dyDescent="0.25">
      <c r="A644" s="56" t="s">
        <v>262</v>
      </c>
    </row>
    <row r="645" spans="1:9" ht="30.75" customHeight="1" x14ac:dyDescent="0.25">
      <c r="A645" s="228" t="s">
        <v>263</v>
      </c>
      <c r="B645" s="228"/>
      <c r="C645" s="228"/>
      <c r="D645" s="228"/>
      <c r="E645" s="228"/>
      <c r="F645" s="228"/>
      <c r="G645" s="228"/>
      <c r="H645" s="228"/>
      <c r="I645" s="228"/>
    </row>
    <row r="646" spans="1:9" ht="15.75" x14ac:dyDescent="0.25">
      <c r="A646" s="56"/>
    </row>
    <row r="647" spans="1:9" ht="15.75" x14ac:dyDescent="0.25">
      <c r="A647" s="56"/>
    </row>
    <row r="648" spans="1:9" ht="15.75" x14ac:dyDescent="0.25">
      <c r="A648" s="56"/>
    </row>
    <row r="649" spans="1:9" ht="15.75" x14ac:dyDescent="0.25">
      <c r="A649" s="56"/>
    </row>
    <row r="650" spans="1:9" ht="15.75" x14ac:dyDescent="0.25">
      <c r="A650" s="11" t="s">
        <v>264</v>
      </c>
    </row>
    <row r="651" spans="1:9" ht="15.75" x14ac:dyDescent="0.25">
      <c r="A651" s="11"/>
    </row>
    <row r="652" spans="1:9" ht="15.75" x14ac:dyDescent="0.25">
      <c r="A652" s="56" t="s">
        <v>364</v>
      </c>
    </row>
    <row r="653" spans="1:9" ht="15.75" x14ac:dyDescent="0.25">
      <c r="A653" s="56" t="s">
        <v>365</v>
      </c>
    </row>
    <row r="654" spans="1:9" ht="15.75" x14ac:dyDescent="0.25">
      <c r="A654" s="56" t="s">
        <v>366</v>
      </c>
    </row>
    <row r="655" spans="1:9" ht="15.75" x14ac:dyDescent="0.25">
      <c r="A655" s="56"/>
    </row>
    <row r="656" spans="1:9" ht="15.75" x14ac:dyDescent="0.25">
      <c r="A656" s="56"/>
    </row>
    <row r="657" spans="1:9" ht="18.75" x14ac:dyDescent="0.3">
      <c r="A657" s="10"/>
    </row>
    <row r="658" spans="1:9" ht="18.75" x14ac:dyDescent="0.3">
      <c r="A658" s="10" t="s">
        <v>265</v>
      </c>
    </row>
    <row r="659" spans="1:9" ht="18.75" x14ac:dyDescent="0.3">
      <c r="A659" s="10"/>
    </row>
    <row r="660" spans="1:9" ht="15.75" x14ac:dyDescent="0.25">
      <c r="A660" s="56" t="s">
        <v>360</v>
      </c>
    </row>
    <row r="661" spans="1:9" ht="30.75" customHeight="1" x14ac:dyDescent="0.25">
      <c r="A661" s="228" t="s">
        <v>361</v>
      </c>
      <c r="B661" s="228"/>
      <c r="C661" s="228"/>
      <c r="D661" s="228"/>
      <c r="E661" s="228"/>
      <c r="F661" s="228"/>
      <c r="G661" s="228"/>
      <c r="H661" s="228"/>
      <c r="I661" s="228"/>
    </row>
    <row r="662" spans="1:9" ht="15.75" x14ac:dyDescent="0.25">
      <c r="A662" s="56"/>
    </row>
    <row r="663" spans="1:9" ht="15.75" x14ac:dyDescent="0.25">
      <c r="A663" s="56"/>
    </row>
    <row r="664" spans="1:9" ht="15.75" x14ac:dyDescent="0.25">
      <c r="A664" s="56"/>
    </row>
    <row r="665" spans="1:9" ht="15.75" x14ac:dyDescent="0.25">
      <c r="A665" s="56"/>
    </row>
    <row r="666" spans="1:9" ht="15.75" x14ac:dyDescent="0.25">
      <c r="A666" s="56" t="s">
        <v>266</v>
      </c>
    </row>
    <row r="667" spans="1:9" ht="31.5" customHeight="1" x14ac:dyDescent="0.25">
      <c r="A667" s="228" t="s">
        <v>362</v>
      </c>
      <c r="B667" s="228"/>
      <c r="C667" s="228"/>
      <c r="D667" s="228"/>
      <c r="E667" s="228"/>
      <c r="F667" s="228"/>
      <c r="G667" s="228"/>
      <c r="H667" s="228"/>
      <c r="I667" s="228"/>
    </row>
    <row r="668" spans="1:9" ht="15.75" x14ac:dyDescent="0.25">
      <c r="A668" s="11"/>
    </row>
    <row r="669" spans="1:9" ht="15.75" x14ac:dyDescent="0.25">
      <c r="A669" s="11"/>
    </row>
    <row r="670" spans="1:9" ht="15.75" x14ac:dyDescent="0.25">
      <c r="A670" s="11"/>
    </row>
    <row r="671" spans="1:9" ht="15.75" x14ac:dyDescent="0.25">
      <c r="A671" s="56" t="s">
        <v>363</v>
      </c>
    </row>
    <row r="672" spans="1:9" ht="15.75" x14ac:dyDescent="0.25">
      <c r="A672" s="56"/>
    </row>
    <row r="673" spans="1:1" ht="15.75" x14ac:dyDescent="0.25">
      <c r="A673" s="56"/>
    </row>
    <row r="674" spans="1:1" ht="15.75" x14ac:dyDescent="0.25">
      <c r="A674" s="56"/>
    </row>
    <row r="675" spans="1:1" ht="15.75" x14ac:dyDescent="0.25">
      <c r="A675" s="56" t="s">
        <v>267</v>
      </c>
    </row>
    <row r="676" spans="1:1" ht="15.75" x14ac:dyDescent="0.25">
      <c r="A676" s="56" t="s">
        <v>268</v>
      </c>
    </row>
    <row r="677" spans="1:1" ht="15.75" x14ac:dyDescent="0.25">
      <c r="A677" s="56"/>
    </row>
    <row r="678" spans="1:1" ht="18.75" x14ac:dyDescent="0.35">
      <c r="A678" s="59"/>
    </row>
    <row r="679" spans="1:1" ht="15.75" x14ac:dyDescent="0.25">
      <c r="A679" s="56"/>
    </row>
    <row r="680" spans="1:1" ht="15.75" x14ac:dyDescent="0.25">
      <c r="A680" s="56"/>
    </row>
    <row r="681" spans="1:1" ht="18.75" x14ac:dyDescent="0.3">
      <c r="A681" s="10"/>
    </row>
    <row r="682" spans="1:1" x14ac:dyDescent="0.25">
      <c r="A682" s="60"/>
    </row>
    <row r="683" spans="1:1" x14ac:dyDescent="0.25">
      <c r="A683" s="60"/>
    </row>
    <row r="684" spans="1:1" x14ac:dyDescent="0.25">
      <c r="A684" s="60"/>
    </row>
    <row r="685" spans="1:1" x14ac:dyDescent="0.25">
      <c r="A685" s="60"/>
    </row>
    <row r="686" spans="1:1" x14ac:dyDescent="0.25">
      <c r="A686" s="60"/>
    </row>
    <row r="687" spans="1:1" ht="15.75" x14ac:dyDescent="0.25">
      <c r="A687" s="56"/>
    </row>
    <row r="688" spans="1:1" ht="15.75" x14ac:dyDescent="0.25">
      <c r="A688" s="56"/>
    </row>
    <row r="689" spans="1:1" ht="15.75" x14ac:dyDescent="0.25">
      <c r="A689" s="56"/>
    </row>
    <row r="690" spans="1:1" ht="15.75" x14ac:dyDescent="0.25">
      <c r="A690" s="56"/>
    </row>
    <row r="691" spans="1:1" ht="15.75" x14ac:dyDescent="0.25">
      <c r="A691" s="56"/>
    </row>
    <row r="692" spans="1:1" ht="15.75" x14ac:dyDescent="0.25">
      <c r="A692" s="56"/>
    </row>
    <row r="693" spans="1:1" ht="15.75" x14ac:dyDescent="0.25">
      <c r="A693" s="56" t="s">
        <v>218</v>
      </c>
    </row>
    <row r="694" spans="1:1" ht="15.75" x14ac:dyDescent="0.25">
      <c r="A694" s="56"/>
    </row>
  </sheetData>
  <mergeCells count="371">
    <mergeCell ref="A255:E255"/>
    <mergeCell ref="A256:E256"/>
    <mergeCell ref="A257:E257"/>
    <mergeCell ref="A258:E258"/>
    <mergeCell ref="A264:E264"/>
    <mergeCell ref="A265:E265"/>
    <mergeCell ref="A266:E266"/>
    <mergeCell ref="A246:E246"/>
    <mergeCell ref="A247:E247"/>
    <mergeCell ref="A253:E253"/>
    <mergeCell ref="A254:E254"/>
    <mergeCell ref="A534:G534"/>
    <mergeCell ref="A535:G535"/>
    <mergeCell ref="A532:G532"/>
    <mergeCell ref="H534:I534"/>
    <mergeCell ref="H535:I535"/>
    <mergeCell ref="A661:I661"/>
    <mergeCell ref="A667:I667"/>
    <mergeCell ref="A629:I629"/>
    <mergeCell ref="A631:I631"/>
    <mergeCell ref="A640:I640"/>
    <mergeCell ref="A642:I642"/>
    <mergeCell ref="A645:I645"/>
    <mergeCell ref="G554:H554"/>
    <mergeCell ref="G555:H555"/>
    <mergeCell ref="G556:H556"/>
    <mergeCell ref="G557:H557"/>
    <mergeCell ref="G558:H558"/>
    <mergeCell ref="G559:H559"/>
    <mergeCell ref="G560:H560"/>
    <mergeCell ref="G561:H561"/>
    <mergeCell ref="G568:H568"/>
    <mergeCell ref="G569:H569"/>
    <mergeCell ref="G570:H570"/>
    <mergeCell ref="G571:H571"/>
    <mergeCell ref="G598:H598"/>
    <mergeCell ref="G599:H599"/>
    <mergeCell ref="A603:I608"/>
    <mergeCell ref="A615:I624"/>
    <mergeCell ref="G595:H595"/>
    <mergeCell ref="G596:H596"/>
    <mergeCell ref="G597:H597"/>
    <mergeCell ref="A543:I549"/>
    <mergeCell ref="D580:D581"/>
    <mergeCell ref="E580:E581"/>
    <mergeCell ref="H530:I530"/>
    <mergeCell ref="H531:I531"/>
    <mergeCell ref="H532:I532"/>
    <mergeCell ref="H526:I526"/>
    <mergeCell ref="A525:I525"/>
    <mergeCell ref="A504:I504"/>
    <mergeCell ref="A505:I505"/>
    <mergeCell ref="A507:I512"/>
    <mergeCell ref="A514:I515"/>
    <mergeCell ref="F517:G517"/>
    <mergeCell ref="F518:G518"/>
    <mergeCell ref="F519:G519"/>
    <mergeCell ref="H529:I529"/>
    <mergeCell ref="F494:G494"/>
    <mergeCell ref="F495:G495"/>
    <mergeCell ref="F496:G496"/>
    <mergeCell ref="A494:D494"/>
    <mergeCell ref="A495:D495"/>
    <mergeCell ref="A496:D496"/>
    <mergeCell ref="F493:G493"/>
    <mergeCell ref="A499:I499"/>
    <mergeCell ref="A500:I503"/>
    <mergeCell ref="A468:I469"/>
    <mergeCell ref="A476:I477"/>
    <mergeCell ref="A484:I484"/>
    <mergeCell ref="A485:I485"/>
    <mergeCell ref="A486:I486"/>
    <mergeCell ref="A487:I490"/>
    <mergeCell ref="F472:G472"/>
    <mergeCell ref="F473:G473"/>
    <mergeCell ref="F474:G474"/>
    <mergeCell ref="F471:G471"/>
    <mergeCell ref="F479:G479"/>
    <mergeCell ref="F480:G480"/>
    <mergeCell ref="F481:G481"/>
    <mergeCell ref="F482:G482"/>
    <mergeCell ref="F483:G483"/>
    <mergeCell ref="H428:I428"/>
    <mergeCell ref="H429:I429"/>
    <mergeCell ref="H430:I430"/>
    <mergeCell ref="A437:I441"/>
    <mergeCell ref="A458:I464"/>
    <mergeCell ref="F444:G444"/>
    <mergeCell ref="F445:G445"/>
    <mergeCell ref="H431:I431"/>
    <mergeCell ref="F443:G443"/>
    <mergeCell ref="F446:G446"/>
    <mergeCell ref="A454:B454"/>
    <mergeCell ref="A447:C447"/>
    <mergeCell ref="A433:C433"/>
    <mergeCell ref="H433:I433"/>
    <mergeCell ref="H435:I435"/>
    <mergeCell ref="H419:I419"/>
    <mergeCell ref="H420:I420"/>
    <mergeCell ref="H421:I421"/>
    <mergeCell ref="H422:I422"/>
    <mergeCell ref="H423:I423"/>
    <mergeCell ref="H424:I424"/>
    <mergeCell ref="H425:I425"/>
    <mergeCell ref="H426:I426"/>
    <mergeCell ref="H427:I427"/>
    <mergeCell ref="H398:I398"/>
    <mergeCell ref="H406:I406"/>
    <mergeCell ref="H407:I407"/>
    <mergeCell ref="H410:I410"/>
    <mergeCell ref="H411:I411"/>
    <mergeCell ref="H412:I412"/>
    <mergeCell ref="H393:I393"/>
    <mergeCell ref="H394:I394"/>
    <mergeCell ref="H418:I418"/>
    <mergeCell ref="H388:I388"/>
    <mergeCell ref="H389:I389"/>
    <mergeCell ref="H391:I391"/>
    <mergeCell ref="H392:I392"/>
    <mergeCell ref="H351:I351"/>
    <mergeCell ref="H352:I352"/>
    <mergeCell ref="H353:I353"/>
    <mergeCell ref="H359:I359"/>
    <mergeCell ref="H360:I360"/>
    <mergeCell ref="H361:I361"/>
    <mergeCell ref="H362:I362"/>
    <mergeCell ref="H363:I363"/>
    <mergeCell ref="H364:I364"/>
    <mergeCell ref="H342:I342"/>
    <mergeCell ref="H343:I343"/>
    <mergeCell ref="H344:I344"/>
    <mergeCell ref="H345:I345"/>
    <mergeCell ref="H346:I346"/>
    <mergeCell ref="H347:I347"/>
    <mergeCell ref="H348:I348"/>
    <mergeCell ref="H349:I349"/>
    <mergeCell ref="H350:I350"/>
    <mergeCell ref="A370:G370"/>
    <mergeCell ref="A384:E384"/>
    <mergeCell ref="A390:D390"/>
    <mergeCell ref="A378:I378"/>
    <mergeCell ref="A364:G364"/>
    <mergeCell ref="A365:G365"/>
    <mergeCell ref="A366:G366"/>
    <mergeCell ref="A367:G367"/>
    <mergeCell ref="A368:G368"/>
    <mergeCell ref="A369:G369"/>
    <mergeCell ref="H365:I365"/>
    <mergeCell ref="H366:I366"/>
    <mergeCell ref="H367:I367"/>
    <mergeCell ref="H368:I368"/>
    <mergeCell ref="H369:I369"/>
    <mergeCell ref="H370:I370"/>
    <mergeCell ref="H383:I383"/>
    <mergeCell ref="H381:I381"/>
    <mergeCell ref="H384:I384"/>
    <mergeCell ref="H390:I390"/>
    <mergeCell ref="H382:I382"/>
    <mergeCell ref="H385:I385"/>
    <mergeCell ref="H386:I386"/>
    <mergeCell ref="H387:I387"/>
    <mergeCell ref="A359:G359"/>
    <mergeCell ref="A360:G360"/>
    <mergeCell ref="A361:G361"/>
    <mergeCell ref="A362:G362"/>
    <mergeCell ref="A363:G363"/>
    <mergeCell ref="A348:F348"/>
    <mergeCell ref="A349:F349"/>
    <mergeCell ref="A350:E350"/>
    <mergeCell ref="A353:F353"/>
    <mergeCell ref="A345:F345"/>
    <mergeCell ref="A346:F346"/>
    <mergeCell ref="A347:F347"/>
    <mergeCell ref="A343:G343"/>
    <mergeCell ref="A344:G344"/>
    <mergeCell ref="A326:E326"/>
    <mergeCell ref="A327:E327"/>
    <mergeCell ref="A329:E329"/>
    <mergeCell ref="A330:E330"/>
    <mergeCell ref="A328:E328"/>
    <mergeCell ref="A317:E317"/>
    <mergeCell ref="A318:E318"/>
    <mergeCell ref="A319:E319"/>
    <mergeCell ref="A320:E320"/>
    <mergeCell ref="A290:E290"/>
    <mergeCell ref="A311:E311"/>
    <mergeCell ref="A312:E312"/>
    <mergeCell ref="A314:E314"/>
    <mergeCell ref="A313:E313"/>
    <mergeCell ref="A291:E291"/>
    <mergeCell ref="A287:E287"/>
    <mergeCell ref="A288:E288"/>
    <mergeCell ref="A289:E289"/>
    <mergeCell ref="A277:E277"/>
    <mergeCell ref="A278:E278"/>
    <mergeCell ref="A280:E280"/>
    <mergeCell ref="A286:E286"/>
    <mergeCell ref="A315:E315"/>
    <mergeCell ref="A316:E316"/>
    <mergeCell ref="A267:E267"/>
    <mergeCell ref="A268:E268"/>
    <mergeCell ref="A269:E269"/>
    <mergeCell ref="A270:E270"/>
    <mergeCell ref="A271:E271"/>
    <mergeCell ref="A276:E276"/>
    <mergeCell ref="A259:E259"/>
    <mergeCell ref="A260:E260"/>
    <mergeCell ref="A261:E261"/>
    <mergeCell ref="A262:E262"/>
    <mergeCell ref="A263:E263"/>
    <mergeCell ref="A222:E222"/>
    <mergeCell ref="A224:E224"/>
    <mergeCell ref="A226:E226"/>
    <mergeCell ref="A227:E227"/>
    <mergeCell ref="A228:E228"/>
    <mergeCell ref="A230:E230"/>
    <mergeCell ref="A217:E217"/>
    <mergeCell ref="A218:E218"/>
    <mergeCell ref="A219:E219"/>
    <mergeCell ref="A220:E220"/>
    <mergeCell ref="A221:E221"/>
    <mergeCell ref="A225:E225"/>
    <mergeCell ref="A223:E223"/>
    <mergeCell ref="A229:E229"/>
    <mergeCell ref="A240:E240"/>
    <mergeCell ref="A241:E241"/>
    <mergeCell ref="A242:E242"/>
    <mergeCell ref="A243:E243"/>
    <mergeCell ref="A244:E244"/>
    <mergeCell ref="A245:E245"/>
    <mergeCell ref="A231:E231"/>
    <mergeCell ref="A232:E232"/>
    <mergeCell ref="A234:E234"/>
    <mergeCell ref="A235:E235"/>
    <mergeCell ref="A236:E236"/>
    <mergeCell ref="A237:E237"/>
    <mergeCell ref="A238:E238"/>
    <mergeCell ref="A239:E239"/>
    <mergeCell ref="A233:E233"/>
    <mergeCell ref="A198:E198"/>
    <mergeCell ref="A199:E199"/>
    <mergeCell ref="A200:E200"/>
    <mergeCell ref="A201:E201"/>
    <mergeCell ref="A202:E202"/>
    <mergeCell ref="A203:E203"/>
    <mergeCell ref="A189:E189"/>
    <mergeCell ref="A190:E190"/>
    <mergeCell ref="A191:E191"/>
    <mergeCell ref="A195:E195"/>
    <mergeCell ref="A196:E196"/>
    <mergeCell ref="A197:E197"/>
    <mergeCell ref="A193:E193"/>
    <mergeCell ref="A194:E194"/>
    <mergeCell ref="A192:E192"/>
    <mergeCell ref="A182:E182"/>
    <mergeCell ref="A183:E183"/>
    <mergeCell ref="A184:E184"/>
    <mergeCell ref="A186:E186"/>
    <mergeCell ref="A187:E187"/>
    <mergeCell ref="A188:E188"/>
    <mergeCell ref="A175:E175"/>
    <mergeCell ref="A177:E177"/>
    <mergeCell ref="A178:E178"/>
    <mergeCell ref="A179:E179"/>
    <mergeCell ref="A180:E180"/>
    <mergeCell ref="A181:E181"/>
    <mergeCell ref="A176:E176"/>
    <mergeCell ref="A185:E185"/>
    <mergeCell ref="A162:E162"/>
    <mergeCell ref="A164:E164"/>
    <mergeCell ref="A174:E174"/>
    <mergeCell ref="A173:E173"/>
    <mergeCell ref="A146:E146"/>
    <mergeCell ref="A147:E147"/>
    <mergeCell ref="A151:E151"/>
    <mergeCell ref="A152:E152"/>
    <mergeCell ref="A153:E153"/>
    <mergeCell ref="A154:E154"/>
    <mergeCell ref="A163:E163"/>
    <mergeCell ref="A161:E161"/>
    <mergeCell ref="A148:E148"/>
    <mergeCell ref="A149:E149"/>
    <mergeCell ref="A150:E150"/>
    <mergeCell ref="A144:E144"/>
    <mergeCell ref="A145:E145"/>
    <mergeCell ref="A134:E134"/>
    <mergeCell ref="A127:E127"/>
    <mergeCell ref="A121:E121"/>
    <mergeCell ref="A115:E115"/>
    <mergeCell ref="A155:E155"/>
    <mergeCell ref="A159:E159"/>
    <mergeCell ref="A160:E160"/>
    <mergeCell ref="A119:E119"/>
    <mergeCell ref="A120:E120"/>
    <mergeCell ref="A128:E128"/>
    <mergeCell ref="A135:E135"/>
    <mergeCell ref="A136:E136"/>
    <mergeCell ref="A122:E122"/>
    <mergeCell ref="A123:E123"/>
    <mergeCell ref="A124:E124"/>
    <mergeCell ref="A125:E125"/>
    <mergeCell ref="A126:E126"/>
    <mergeCell ref="A116:E116"/>
    <mergeCell ref="A117:E117"/>
    <mergeCell ref="A118:E118"/>
    <mergeCell ref="A114:E114"/>
    <mergeCell ref="A87:E87"/>
    <mergeCell ref="A88:E88"/>
    <mergeCell ref="A89:E89"/>
    <mergeCell ref="A90:E90"/>
    <mergeCell ref="A91:E91"/>
    <mergeCell ref="F95:F96"/>
    <mergeCell ref="A107:E107"/>
    <mergeCell ref="A92:E92"/>
    <mergeCell ref="A95:E96"/>
    <mergeCell ref="A98:E98"/>
    <mergeCell ref="A99:E99"/>
    <mergeCell ref="A93:E93"/>
    <mergeCell ref="A94:E94"/>
    <mergeCell ref="A100:E100"/>
    <mergeCell ref="A101:E101"/>
    <mergeCell ref="A106:E106"/>
    <mergeCell ref="A105:E105"/>
    <mergeCell ref="A102:E102"/>
    <mergeCell ref="G572:H572"/>
    <mergeCell ref="G573:H573"/>
    <mergeCell ref="G574:H574"/>
    <mergeCell ref="G575:H575"/>
    <mergeCell ref="G95:G96"/>
    <mergeCell ref="H95:H96"/>
    <mergeCell ref="A97:E97"/>
    <mergeCell ref="A103:E103"/>
    <mergeCell ref="A104:E104"/>
    <mergeCell ref="A108:E108"/>
    <mergeCell ref="A112:E112"/>
    <mergeCell ref="A113:E113"/>
    <mergeCell ref="F110:F111"/>
    <mergeCell ref="G110:G111"/>
    <mergeCell ref="H110:H111"/>
    <mergeCell ref="A143:E143"/>
    <mergeCell ref="A109:E109"/>
    <mergeCell ref="A110:E111"/>
    <mergeCell ref="A129:E129"/>
    <mergeCell ref="A130:E130"/>
    <mergeCell ref="A131:E131"/>
    <mergeCell ref="A132:E132"/>
    <mergeCell ref="A133:E133"/>
    <mergeCell ref="A636:G636"/>
    <mergeCell ref="A637:G637"/>
    <mergeCell ref="A638:G638"/>
    <mergeCell ref="A3:I3"/>
    <mergeCell ref="A4:I4"/>
    <mergeCell ref="A19:I19"/>
    <mergeCell ref="A20:I20"/>
    <mergeCell ref="A21:I21"/>
    <mergeCell ref="B44:I44"/>
    <mergeCell ref="A80:E80"/>
    <mergeCell ref="A81:E81"/>
    <mergeCell ref="A82:E82"/>
    <mergeCell ref="B45:I45"/>
    <mergeCell ref="A55:I55"/>
    <mergeCell ref="A60:I60"/>
    <mergeCell ref="A66:I66"/>
    <mergeCell ref="A67:I67"/>
    <mergeCell ref="A68:I68"/>
    <mergeCell ref="A69:I69"/>
    <mergeCell ref="A70:I70"/>
    <mergeCell ref="A83:E83"/>
    <mergeCell ref="A84:E84"/>
    <mergeCell ref="A85:E85"/>
    <mergeCell ref="A86:E86"/>
  </mergeCells>
  <pageMargins left="0.25" right="0.25" top="0.75" bottom="0.75" header="0.3" footer="0.3"/>
  <pageSetup paperSize="9" scale="8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</dc:creator>
  <cp:lastModifiedBy>ČERVIENKOVÁ Dana</cp:lastModifiedBy>
  <cp:lastPrinted>2017-04-19T07:44:15Z</cp:lastPrinted>
  <dcterms:created xsi:type="dcterms:W3CDTF">2015-02-11T18:00:02Z</dcterms:created>
  <dcterms:modified xsi:type="dcterms:W3CDTF">2017-04-19T07:44:19Z</dcterms:modified>
</cp:coreProperties>
</file>